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autoCompressPictures="0"/>
  <mc:AlternateContent xmlns:mc="http://schemas.openxmlformats.org/markup-compatibility/2006">
    <mc:Choice Requires="x15">
      <x15ac:absPath xmlns:x15ac="http://schemas.microsoft.com/office/spreadsheetml/2010/11/ac" url="V:\Conflict Metals &amp; Reach &amp; RoHS\Conflict Metal_CMR_EMRT\"/>
    </mc:Choice>
  </mc:AlternateContent>
  <xr:revisionPtr revIDLastSave="0" documentId="14_{E13B4DC1-CAA8-44C6-8BD1-74EB11F3EE4C}"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644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7" i="5" l="1"/>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13" i="5" s="1"/>
  <c r="C4"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7" i="5"/>
  <c r="E17" i="5"/>
  <c r="V18" i="5"/>
  <c r="E18" i="5"/>
  <c r="X18" i="5" s="1"/>
  <c r="V19" i="5"/>
  <c r="E19" i="5"/>
  <c r="V20" i="5"/>
  <c r="E20" i="5"/>
  <c r="X20" i="5" s="1"/>
  <c r="V21" i="5"/>
  <c r="E21" i="5"/>
  <c r="X21" i="5" s="1"/>
  <c r="V22" i="5"/>
  <c r="E22" i="5"/>
  <c r="X22" i="5" s="1"/>
  <c r="V23" i="5"/>
  <c r="E23" i="5"/>
  <c r="V24" i="5"/>
  <c r="E24" i="5"/>
  <c r="X24" i="5" s="1"/>
  <c r="V25" i="5"/>
  <c r="E25" i="5"/>
  <c r="X25" i="5" s="1"/>
  <c r="V26" i="5"/>
  <c r="E26" i="5"/>
  <c r="X26" i="5" s="1"/>
  <c r="V27" i="5"/>
  <c r="E27" i="5"/>
  <c r="V28" i="5"/>
  <c r="E28" i="5"/>
  <c r="X28" i="5" s="1"/>
  <c r="V29" i="5"/>
  <c r="E29" i="5"/>
  <c r="X29" i="5" s="1"/>
  <c r="V30" i="5"/>
  <c r="E30" i="5"/>
  <c r="X30" i="5" s="1"/>
  <c r="V31" i="5"/>
  <c r="E31" i="5"/>
  <c r="V32" i="5"/>
  <c r="E32" i="5"/>
  <c r="X32" i="5" s="1"/>
  <c r="V33" i="5"/>
  <c r="E33" i="5"/>
  <c r="X33" i="5" s="1"/>
  <c r="V34" i="5"/>
  <c r="E34" i="5"/>
  <c r="X34" i="5" s="1"/>
  <c r="V35" i="5"/>
  <c r="E35" i="5"/>
  <c r="V36" i="5"/>
  <c r="E36" i="5"/>
  <c r="X36" i="5" s="1"/>
  <c r="V37" i="5"/>
  <c r="E37" i="5"/>
  <c r="X37" i="5" s="1"/>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V48" i="5"/>
  <c r="E48" i="5"/>
  <c r="X48" i="5" s="1"/>
  <c r="V49" i="5"/>
  <c r="E49" i="5"/>
  <c r="X49" i="5" s="1"/>
  <c r="V50" i="5"/>
  <c r="E50" i="5"/>
  <c r="X50" i="5" s="1"/>
  <c r="V51" i="5"/>
  <c r="E51" i="5"/>
  <c r="V52" i="5"/>
  <c r="E52" i="5"/>
  <c r="X52" i="5" s="1"/>
  <c r="V53" i="5"/>
  <c r="E53" i="5"/>
  <c r="X53" i="5" s="1"/>
  <c r="V54" i="5"/>
  <c r="E54" i="5"/>
  <c r="X54" i="5" s="1"/>
  <c r="V55" i="5"/>
  <c r="E55" i="5"/>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V68" i="5"/>
  <c r="E68" i="5"/>
  <c r="X68" i="5" s="1"/>
  <c r="V69" i="5"/>
  <c r="E69" i="5"/>
  <c r="X69" i="5" s="1"/>
  <c r="V70" i="5"/>
  <c r="E70" i="5"/>
  <c r="X70" i="5" s="1"/>
  <c r="V71" i="5"/>
  <c r="E71" i="5"/>
  <c r="V72" i="5"/>
  <c r="E72" i="5"/>
  <c r="X72" i="5" s="1"/>
  <c r="V73" i="5"/>
  <c r="E73" i="5"/>
  <c r="X73" i="5" s="1"/>
  <c r="V74" i="5"/>
  <c r="E74" i="5"/>
  <c r="X74" i="5" s="1"/>
  <c r="V75" i="5"/>
  <c r="E75" i="5"/>
  <c r="V76" i="5"/>
  <c r="E76" i="5"/>
  <c r="V77" i="5"/>
  <c r="E77" i="5"/>
  <c r="X77" i="5" s="1"/>
  <c r="V78" i="5"/>
  <c r="E78" i="5"/>
  <c r="X78" i="5" s="1"/>
  <c r="V79" i="5"/>
  <c r="E79" i="5"/>
  <c r="X79" i="5" s="1"/>
  <c r="V80" i="5"/>
  <c r="E80" i="5"/>
  <c r="X80" i="5" s="1"/>
  <c r="V81" i="5"/>
  <c r="E81" i="5"/>
  <c r="X81" i="5" s="1"/>
  <c r="V82" i="5"/>
  <c r="E82" i="5"/>
  <c r="X82" i="5" s="1"/>
  <c r="V83" i="5"/>
  <c r="E83" i="5"/>
  <c r="V84" i="5"/>
  <c r="E84" i="5"/>
  <c r="X84" i="5" s="1"/>
  <c r="V85" i="5"/>
  <c r="E85" i="5"/>
  <c r="X85" i="5" s="1"/>
  <c r="V86" i="5"/>
  <c r="E86" i="5"/>
  <c r="X86" i="5" s="1"/>
  <c r="V87" i="5"/>
  <c r="E87" i="5"/>
  <c r="V88" i="5"/>
  <c r="E88" i="5"/>
  <c r="X88" i="5" s="1"/>
  <c r="V89" i="5"/>
  <c r="E89" i="5"/>
  <c r="X89" i="5" s="1"/>
  <c r="V90" i="5"/>
  <c r="E90" i="5"/>
  <c r="X90" i="5" s="1"/>
  <c r="V91" i="5"/>
  <c r="E91" i="5"/>
  <c r="V92" i="5"/>
  <c r="E92" i="5"/>
  <c r="X92" i="5" s="1"/>
  <c r="V93" i="5"/>
  <c r="E93" i="5"/>
  <c r="X93" i="5" s="1"/>
  <c r="V94" i="5"/>
  <c r="E94" i="5"/>
  <c r="X94" i="5" s="1"/>
  <c r="V95" i="5"/>
  <c r="E95" i="5"/>
  <c r="X95" i="5" s="1"/>
  <c r="V96" i="5"/>
  <c r="E96" i="5"/>
  <c r="V97" i="5"/>
  <c r="E97" i="5"/>
  <c r="X97" i="5" s="1"/>
  <c r="V98" i="5"/>
  <c r="E98" i="5"/>
  <c r="X98" i="5" s="1"/>
  <c r="V99" i="5"/>
  <c r="E99" i="5"/>
  <c r="X99" i="5" s="1"/>
  <c r="V100" i="5"/>
  <c r="E100" i="5"/>
  <c r="X100" i="5" s="1"/>
  <c r="V101" i="5"/>
  <c r="E101" i="5"/>
  <c r="X101" i="5" s="1"/>
  <c r="V102" i="5"/>
  <c r="E102" i="5"/>
  <c r="X102" i="5" s="1"/>
  <c r="V103" i="5"/>
  <c r="E103" i="5"/>
  <c r="V104" i="5"/>
  <c r="E104" i="5"/>
  <c r="V105" i="5"/>
  <c r="E105" i="5"/>
  <c r="X105" i="5" s="1"/>
  <c r="V106" i="5"/>
  <c r="E106" i="5"/>
  <c r="X106" i="5" s="1"/>
  <c r="V107" i="5"/>
  <c r="E107" i="5"/>
  <c r="X107" i="5" s="1"/>
  <c r="V108" i="5"/>
  <c r="E108" i="5"/>
  <c r="X108" i="5" s="1"/>
  <c r="V109" i="5"/>
  <c r="E109" i="5"/>
  <c r="X109" i="5" s="1"/>
  <c r="V110" i="5"/>
  <c r="E110" i="5"/>
  <c r="X110" i="5" s="1"/>
  <c r="V111" i="5"/>
  <c r="E111" i="5"/>
  <c r="V112" i="5"/>
  <c r="E112" i="5"/>
  <c r="X112" i="5" s="1"/>
  <c r="V113" i="5"/>
  <c r="E113" i="5"/>
  <c r="X113" i="5" s="1"/>
  <c r="V114" i="5"/>
  <c r="E114" i="5"/>
  <c r="X114" i="5" s="1"/>
  <c r="V115" i="5"/>
  <c r="E115" i="5"/>
  <c r="V116" i="5"/>
  <c r="E116" i="5"/>
  <c r="X116" i="5" s="1"/>
  <c r="V117" i="5"/>
  <c r="E117" i="5"/>
  <c r="X117" i="5" s="1"/>
  <c r="V118" i="5"/>
  <c r="E118" i="5"/>
  <c r="X118" i="5" s="1"/>
  <c r="V119" i="5"/>
  <c r="E119" i="5"/>
  <c r="X119" i="5" s="1"/>
  <c r="V120" i="5"/>
  <c r="E120" i="5"/>
  <c r="X120" i="5" s="1"/>
  <c r="V121" i="5"/>
  <c r="E121" i="5"/>
  <c r="X121" i="5" s="1"/>
  <c r="V122" i="5"/>
  <c r="E122" i="5"/>
  <c r="X122" i="5" s="1"/>
  <c r="V123" i="5"/>
  <c r="E123" i="5"/>
  <c r="V124" i="5"/>
  <c r="E124" i="5"/>
  <c r="V125" i="5"/>
  <c r="E125" i="5"/>
  <c r="X125" i="5" s="1"/>
  <c r="V126" i="5"/>
  <c r="E126" i="5"/>
  <c r="X126" i="5" s="1"/>
  <c r="V127" i="5"/>
  <c r="E127" i="5"/>
  <c r="V128" i="5"/>
  <c r="E128" i="5"/>
  <c r="X128" i="5" s="1"/>
  <c r="V129" i="5"/>
  <c r="E129" i="5"/>
  <c r="X129" i="5" s="1"/>
  <c r="V130" i="5"/>
  <c r="E130" i="5"/>
  <c r="X130" i="5" s="1"/>
  <c r="V131" i="5"/>
  <c r="E131" i="5"/>
  <c r="V132" i="5"/>
  <c r="E132" i="5"/>
  <c r="V133" i="5"/>
  <c r="E133" i="5"/>
  <c r="X133" i="5" s="1"/>
  <c r="V134" i="5"/>
  <c r="E134" i="5"/>
  <c r="X134" i="5" s="1"/>
  <c r="V135" i="5"/>
  <c r="E135" i="5"/>
  <c r="X135" i="5" s="1"/>
  <c r="V136" i="5"/>
  <c r="E136" i="5"/>
  <c r="X136" i="5" s="1"/>
  <c r="V137" i="5"/>
  <c r="E137" i="5"/>
  <c r="X137" i="5" s="1"/>
  <c r="V138" i="5"/>
  <c r="E138" i="5"/>
  <c r="X138" i="5" s="1"/>
  <c r="V139" i="5"/>
  <c r="E139" i="5"/>
  <c r="X139" i="5" s="1"/>
  <c r="V140" i="5"/>
  <c r="E140" i="5"/>
  <c r="V141" i="5"/>
  <c r="E141" i="5"/>
  <c r="X141" i="5" s="1"/>
  <c r="V142" i="5"/>
  <c r="E142" i="5"/>
  <c r="X142" i="5" s="1"/>
  <c r="V143" i="5"/>
  <c r="E143" i="5"/>
  <c r="X143" i="5" s="1"/>
  <c r="V144" i="5"/>
  <c r="E144" i="5"/>
  <c r="X144" i="5" s="1"/>
  <c r="V145" i="5"/>
  <c r="E145" i="5"/>
  <c r="X145" i="5" s="1"/>
  <c r="V146" i="5"/>
  <c r="E146" i="5"/>
  <c r="X146" i="5" s="1"/>
  <c r="V147" i="5"/>
  <c r="E147" i="5"/>
  <c r="V148" i="5"/>
  <c r="E148" i="5"/>
  <c r="V149" i="5"/>
  <c r="E149" i="5"/>
  <c r="V150" i="5"/>
  <c r="E150" i="5"/>
  <c r="X150" i="5" s="1"/>
  <c r="V151" i="5"/>
  <c r="E151" i="5"/>
  <c r="V152" i="5"/>
  <c r="E152" i="5"/>
  <c r="V153" i="5"/>
  <c r="E153" i="5"/>
  <c r="X153" i="5" s="1"/>
  <c r="V154" i="5"/>
  <c r="E154" i="5"/>
  <c r="X154" i="5" s="1"/>
  <c r="V155" i="5"/>
  <c r="E155" i="5"/>
  <c r="X155" i="5" s="1"/>
  <c r="V156" i="5"/>
  <c r="E156" i="5"/>
  <c r="V157" i="5"/>
  <c r="E157" i="5"/>
  <c r="X157" i="5" s="1"/>
  <c r="V158" i="5"/>
  <c r="E158" i="5"/>
  <c r="X158" i="5" s="1"/>
  <c r="V159" i="5"/>
  <c r="E159" i="5"/>
  <c r="X159" i="5" s="1"/>
  <c r="V160" i="5"/>
  <c r="E160" i="5"/>
  <c r="V161" i="5"/>
  <c r="E161" i="5"/>
  <c r="X161" i="5" s="1"/>
  <c r="V162" i="5"/>
  <c r="E162" i="5"/>
  <c r="X162" i="5" s="1"/>
  <c r="V163" i="5"/>
  <c r="E163" i="5"/>
  <c r="V164" i="5"/>
  <c r="E164" i="5"/>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V177" i="5"/>
  <c r="E177" i="5"/>
  <c r="X177" i="5" s="1"/>
  <c r="V178" i="5"/>
  <c r="E178" i="5"/>
  <c r="X178" i="5" s="1"/>
  <c r="V179" i="5"/>
  <c r="E179" i="5"/>
  <c r="V180" i="5"/>
  <c r="E180" i="5"/>
  <c r="V181" i="5"/>
  <c r="E181" i="5"/>
  <c r="X181" i="5" s="1"/>
  <c r="V182" i="5"/>
  <c r="E182" i="5"/>
  <c r="X182" i="5" s="1"/>
  <c r="V183" i="5"/>
  <c r="E183" i="5"/>
  <c r="V184" i="5"/>
  <c r="E184" i="5"/>
  <c r="V185" i="5"/>
  <c r="E185" i="5"/>
  <c r="X185" i="5" s="1"/>
  <c r="V186" i="5"/>
  <c r="E186" i="5"/>
  <c r="X186" i="5" s="1"/>
  <c r="V187" i="5"/>
  <c r="E187" i="5"/>
  <c r="X187" i="5" s="1"/>
  <c r="V188" i="5"/>
  <c r="E188" i="5"/>
  <c r="X188" i="5" s="1"/>
  <c r="V189" i="5"/>
  <c r="E189" i="5"/>
  <c r="X189" i="5" s="1"/>
  <c r="V190" i="5"/>
  <c r="E190" i="5"/>
  <c r="X190" i="5" s="1"/>
  <c r="V191" i="5"/>
  <c r="E191" i="5"/>
  <c r="V192" i="5"/>
  <c r="E192" i="5"/>
  <c r="V193" i="5"/>
  <c r="E193" i="5"/>
  <c r="X193" i="5" s="1"/>
  <c r="V194" i="5"/>
  <c r="E194" i="5"/>
  <c r="X194" i="5" s="1"/>
  <c r="V195" i="5"/>
  <c r="E195" i="5"/>
  <c r="X195" i="5" s="1"/>
  <c r="V196" i="5"/>
  <c r="E196" i="5"/>
  <c r="X196" i="5" s="1"/>
  <c r="V197" i="5"/>
  <c r="E197" i="5"/>
  <c r="X197" i="5" s="1"/>
  <c r="V198" i="5"/>
  <c r="E198" i="5"/>
  <c r="X198" i="5" s="1"/>
  <c r="V199" i="5"/>
  <c r="E199" i="5"/>
  <c r="X199" i="5" s="1"/>
  <c r="V200" i="5"/>
  <c r="E200" i="5"/>
  <c r="V201" i="5"/>
  <c r="E201" i="5"/>
  <c r="X201" i="5" s="1"/>
  <c r="V202" i="5"/>
  <c r="E202" i="5"/>
  <c r="X202" i="5" s="1"/>
  <c r="V203" i="5"/>
  <c r="E203" i="5"/>
  <c r="X203" i="5" s="1"/>
  <c r="V204" i="5"/>
  <c r="E204" i="5"/>
  <c r="X204" i="5" s="1"/>
  <c r="V205" i="5"/>
  <c r="E205" i="5"/>
  <c r="X205" i="5" s="1"/>
  <c r="V206" i="5"/>
  <c r="E206" i="5"/>
  <c r="X206" i="5" s="1"/>
  <c r="V207" i="5"/>
  <c r="E207" i="5"/>
  <c r="V208" i="5"/>
  <c r="E208" i="5"/>
  <c r="X208" i="5" s="1"/>
  <c r="V209" i="5"/>
  <c r="E209" i="5"/>
  <c r="X209" i="5" s="1"/>
  <c r="V210" i="5"/>
  <c r="E210" i="5"/>
  <c r="X210" i="5" s="1"/>
  <c r="V211" i="5"/>
  <c r="E211" i="5"/>
  <c r="V212" i="5"/>
  <c r="E212" i="5"/>
  <c r="X212" i="5" s="1"/>
  <c r="V213" i="5"/>
  <c r="E213" i="5"/>
  <c r="X213" i="5" s="1"/>
  <c r="V214" i="5"/>
  <c r="E214" i="5"/>
  <c r="X214" i="5" s="1"/>
  <c r="V215" i="5"/>
  <c r="E215" i="5"/>
  <c r="V216" i="5"/>
  <c r="E216" i="5"/>
  <c r="X216" i="5" s="1"/>
  <c r="V217" i="5"/>
  <c r="E217" i="5"/>
  <c r="X217" i="5" s="1"/>
  <c r="V218" i="5"/>
  <c r="E218" i="5"/>
  <c r="X218" i="5" s="1"/>
  <c r="V219" i="5"/>
  <c r="E219" i="5"/>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V229" i="5"/>
  <c r="E229" i="5"/>
  <c r="X229" i="5" s="1"/>
  <c r="V230" i="5"/>
  <c r="E230" i="5"/>
  <c r="X230" i="5" s="1"/>
  <c r="V231" i="5"/>
  <c r="E231" i="5"/>
  <c r="X231" i="5" s="1"/>
  <c r="V232" i="5"/>
  <c r="E232" i="5"/>
  <c r="X232" i="5" s="1"/>
  <c r="V233" i="5"/>
  <c r="E233" i="5"/>
  <c r="X233" i="5" s="1"/>
  <c r="V234" i="5"/>
  <c r="E234" i="5"/>
  <c r="X234" i="5" s="1"/>
  <c r="V235" i="5"/>
  <c r="E235" i="5"/>
  <c r="V236" i="5"/>
  <c r="E236" i="5"/>
  <c r="X236" i="5" s="1"/>
  <c r="V237" i="5"/>
  <c r="E237" i="5"/>
  <c r="X237" i="5" s="1"/>
  <c r="V238" i="5"/>
  <c r="E238" i="5"/>
  <c r="X238" i="5" s="1"/>
  <c r="V239" i="5"/>
  <c r="E239" i="5"/>
  <c r="V240" i="5"/>
  <c r="E240" i="5"/>
  <c r="V241" i="5"/>
  <c r="E241" i="5"/>
  <c r="X241" i="5" s="1"/>
  <c r="V242" i="5"/>
  <c r="E242" i="5"/>
  <c r="X242" i="5" s="1"/>
  <c r="V243" i="5"/>
  <c r="E243" i="5"/>
  <c r="V244" i="5"/>
  <c r="E244" i="5"/>
  <c r="X244" i="5" s="1"/>
  <c r="V245" i="5"/>
  <c r="E245" i="5"/>
  <c r="X245" i="5" s="1"/>
  <c r="V246" i="5"/>
  <c r="E246" i="5"/>
  <c r="X246" i="5" s="1"/>
  <c r="V247" i="5"/>
  <c r="E247" i="5"/>
  <c r="V248" i="5"/>
  <c r="E248" i="5"/>
  <c r="X248" i="5" s="1"/>
  <c r="V249" i="5"/>
  <c r="E249" i="5"/>
  <c r="X249" i="5" s="1"/>
  <c r="V250" i="5"/>
  <c r="E250" i="5"/>
  <c r="X250" i="5" s="1"/>
  <c r="V251" i="5"/>
  <c r="E251" i="5"/>
  <c r="V252" i="5"/>
  <c r="E252" i="5"/>
  <c r="V253" i="5"/>
  <c r="E253" i="5"/>
  <c r="V254" i="5"/>
  <c r="E254" i="5"/>
  <c r="X254" i="5" s="1"/>
  <c r="V255" i="5"/>
  <c r="E255" i="5"/>
  <c r="V256" i="5"/>
  <c r="E256" i="5"/>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V272" i="5"/>
  <c r="E272" i="5"/>
  <c r="X272" i="5" s="1"/>
  <c r="V273" i="5"/>
  <c r="E273" i="5"/>
  <c r="X273" i="5" s="1"/>
  <c r="V274" i="5"/>
  <c r="E274" i="5"/>
  <c r="X274" i="5" s="1"/>
  <c r="V275" i="5"/>
  <c r="E275" i="5"/>
  <c r="V276" i="5"/>
  <c r="E276" i="5"/>
  <c r="X276" i="5" s="1"/>
  <c r="V277" i="5"/>
  <c r="E277" i="5"/>
  <c r="X277" i="5" s="1"/>
  <c r="V278" i="5"/>
  <c r="E278" i="5"/>
  <c r="X278" i="5" s="1"/>
  <c r="V279" i="5"/>
  <c r="E279" i="5"/>
  <c r="V280" i="5"/>
  <c r="E280" i="5"/>
  <c r="X280" i="5" s="1"/>
  <c r="V281" i="5"/>
  <c r="E281" i="5"/>
  <c r="X281" i="5" s="1"/>
  <c r="V282" i="5"/>
  <c r="E282" i="5"/>
  <c r="X282" i="5" s="1"/>
  <c r="V283" i="5"/>
  <c r="E283" i="5"/>
  <c r="V284" i="5"/>
  <c r="E284" i="5"/>
  <c r="X284" i="5" s="1"/>
  <c r="V285" i="5"/>
  <c r="E285" i="5"/>
  <c r="X285" i="5" s="1"/>
  <c r="V286" i="5"/>
  <c r="E286" i="5"/>
  <c r="X286" i="5" s="1"/>
  <c r="V287" i="5"/>
  <c r="E287" i="5"/>
  <c r="V288" i="5"/>
  <c r="E288" i="5"/>
  <c r="V289" i="5"/>
  <c r="E289" i="5"/>
  <c r="X289" i="5" s="1"/>
  <c r="V290" i="5"/>
  <c r="E290" i="5"/>
  <c r="X290" i="5" s="1"/>
  <c r="V291" i="5"/>
  <c r="E291" i="5"/>
  <c r="V292" i="5"/>
  <c r="E292" i="5"/>
  <c r="X292" i="5" s="1"/>
  <c r="V293" i="5"/>
  <c r="E293" i="5"/>
  <c r="X293" i="5" s="1"/>
  <c r="V294" i="5"/>
  <c r="E294" i="5"/>
  <c r="X294" i="5" s="1"/>
  <c r="V295" i="5"/>
  <c r="E295" i="5"/>
  <c r="X295" i="5" s="1"/>
  <c r="V296" i="5"/>
  <c r="E296" i="5"/>
  <c r="V297" i="5"/>
  <c r="E297" i="5"/>
  <c r="X297" i="5" s="1"/>
  <c r="V298" i="5"/>
  <c r="E298" i="5"/>
  <c r="X298" i="5" s="1"/>
  <c r="V299" i="5"/>
  <c r="E299" i="5"/>
  <c r="V300" i="5"/>
  <c r="E300" i="5"/>
  <c r="X300" i="5" s="1"/>
  <c r="V301" i="5"/>
  <c r="E301" i="5"/>
  <c r="X301" i="5" s="1"/>
  <c r="V302" i="5"/>
  <c r="E302" i="5"/>
  <c r="X302" i="5" s="1"/>
  <c r="V303" i="5"/>
  <c r="E303" i="5"/>
  <c r="V304" i="5"/>
  <c r="E304" i="5"/>
  <c r="X304" i="5" s="1"/>
  <c r="V305" i="5"/>
  <c r="E305" i="5"/>
  <c r="V306" i="5"/>
  <c r="E306" i="5"/>
  <c r="X306" i="5" s="1"/>
  <c r="V307" i="5"/>
  <c r="E307" i="5"/>
  <c r="V308" i="5"/>
  <c r="E308" i="5"/>
  <c r="V309" i="5"/>
  <c r="E309" i="5"/>
  <c r="X309" i="5" s="1"/>
  <c r="V310" i="5"/>
  <c r="E310" i="5"/>
  <c r="X310" i="5" s="1"/>
  <c r="V311" i="5"/>
  <c r="E311" i="5"/>
  <c r="V312" i="5"/>
  <c r="E312" i="5"/>
  <c r="V313" i="5"/>
  <c r="E313" i="5"/>
  <c r="X313" i="5" s="1"/>
  <c r="V314" i="5"/>
  <c r="E314" i="5"/>
  <c r="X314" i="5" s="1"/>
  <c r="V315" i="5"/>
  <c r="E315" i="5"/>
  <c r="V316" i="5"/>
  <c r="E316" i="5"/>
  <c r="V317" i="5"/>
  <c r="E317" i="5"/>
  <c r="X317" i="5" s="1"/>
  <c r="V318" i="5"/>
  <c r="E318" i="5"/>
  <c r="X318" i="5" s="1"/>
  <c r="V319" i="5"/>
  <c r="E319" i="5"/>
  <c r="V320" i="5"/>
  <c r="E320" i="5"/>
  <c r="X320" i="5" s="1"/>
  <c r="V321" i="5"/>
  <c r="E321" i="5"/>
  <c r="X321" i="5" s="1"/>
  <c r="V322" i="5"/>
  <c r="E322" i="5"/>
  <c r="X322" i="5" s="1"/>
  <c r="V323" i="5"/>
  <c r="E323" i="5"/>
  <c r="V324" i="5"/>
  <c r="E324" i="5"/>
  <c r="X324" i="5" s="1"/>
  <c r="V325" i="5"/>
  <c r="E325" i="5"/>
  <c r="X325" i="5" s="1"/>
  <c r="V326" i="5"/>
  <c r="E326" i="5"/>
  <c r="X326" i="5" s="1"/>
  <c r="V327" i="5"/>
  <c r="E327" i="5"/>
  <c r="V328" i="5"/>
  <c r="E328" i="5"/>
  <c r="V329" i="5"/>
  <c r="E329" i="5"/>
  <c r="X329" i="5" s="1"/>
  <c r="V330" i="5"/>
  <c r="E330" i="5"/>
  <c r="X330" i="5" s="1"/>
  <c r="V331" i="5"/>
  <c r="E331" i="5"/>
  <c r="V332" i="5"/>
  <c r="E332" i="5"/>
  <c r="X332" i="5" s="1"/>
  <c r="V333" i="5"/>
  <c r="E333" i="5"/>
  <c r="X333" i="5" s="1"/>
  <c r="V334" i="5"/>
  <c r="E334" i="5"/>
  <c r="X334" i="5" s="1"/>
  <c r="V335" i="5"/>
  <c r="E335" i="5"/>
  <c r="V336" i="5"/>
  <c r="E336" i="5"/>
  <c r="V337" i="5"/>
  <c r="E337" i="5"/>
  <c r="X337" i="5" s="1"/>
  <c r="V338" i="5"/>
  <c r="E338" i="5"/>
  <c r="X338" i="5" s="1"/>
  <c r="V339" i="5"/>
  <c r="E339" i="5"/>
  <c r="V340" i="5"/>
  <c r="E340" i="5"/>
  <c r="V341" i="5"/>
  <c r="E341" i="5"/>
  <c r="X341" i="5" s="1"/>
  <c r="V342" i="5"/>
  <c r="E342" i="5"/>
  <c r="X342" i="5" s="1"/>
  <c r="V343" i="5"/>
  <c r="E343" i="5"/>
  <c r="V344" i="5"/>
  <c r="E344" i="5"/>
  <c r="X344" i="5" s="1"/>
  <c r="V345" i="5"/>
  <c r="E345" i="5"/>
  <c r="X345" i="5" s="1"/>
  <c r="V346" i="5"/>
  <c r="E346" i="5"/>
  <c r="X346" i="5" s="1"/>
  <c r="V347" i="5"/>
  <c r="E347" i="5"/>
  <c r="V348" i="5"/>
  <c r="E348" i="5"/>
  <c r="X348" i="5" s="1"/>
  <c r="V349" i="5"/>
  <c r="E349" i="5"/>
  <c r="X349" i="5" s="1"/>
  <c r="V350" i="5"/>
  <c r="E350" i="5"/>
  <c r="X350" i="5" s="1"/>
  <c r="V351" i="5"/>
  <c r="E351" i="5"/>
  <c r="V352" i="5"/>
  <c r="E352" i="5"/>
  <c r="X352" i="5" s="1"/>
  <c r="V353" i="5"/>
  <c r="E353" i="5"/>
  <c r="X353" i="5" s="1"/>
  <c r="V354" i="5"/>
  <c r="E354" i="5"/>
  <c r="X354" i="5" s="1"/>
  <c r="V355" i="5"/>
  <c r="E355" i="5"/>
  <c r="V356" i="5"/>
  <c r="E356" i="5"/>
  <c r="X356" i="5" s="1"/>
  <c r="V357" i="5"/>
  <c r="E357" i="5"/>
  <c r="X357" i="5" s="1"/>
  <c r="V358" i="5"/>
  <c r="E358" i="5"/>
  <c r="X358" i="5" s="1"/>
  <c r="V359" i="5"/>
  <c r="E359" i="5"/>
  <c r="V360" i="5"/>
  <c r="E360" i="5"/>
  <c r="X360" i="5" s="1"/>
  <c r="V361" i="5"/>
  <c r="E361" i="5"/>
  <c r="X361" i="5" s="1"/>
  <c r="V362" i="5"/>
  <c r="E362" i="5"/>
  <c r="X362" i="5" s="1"/>
  <c r="V363" i="5"/>
  <c r="E363" i="5"/>
  <c r="V364" i="5"/>
  <c r="E364" i="5"/>
  <c r="X364" i="5" s="1"/>
  <c r="V365" i="5"/>
  <c r="E365" i="5"/>
  <c r="X365" i="5" s="1"/>
  <c r="V366" i="5"/>
  <c r="E366" i="5"/>
  <c r="X366" i="5" s="1"/>
  <c r="V367" i="5"/>
  <c r="E367" i="5"/>
  <c r="V368" i="5"/>
  <c r="E368" i="5"/>
  <c r="X368" i="5" s="1"/>
  <c r="V369" i="5"/>
  <c r="E369" i="5"/>
  <c r="V370" i="5"/>
  <c r="E370" i="5"/>
  <c r="X370" i="5" s="1"/>
  <c r="V371" i="5"/>
  <c r="E371" i="5"/>
  <c r="V372" i="5"/>
  <c r="E372" i="5"/>
  <c r="X372" i="5" s="1"/>
  <c r="V373" i="5"/>
  <c r="E373" i="5"/>
  <c r="X373" i="5" s="1"/>
  <c r="V374" i="5"/>
  <c r="E374" i="5"/>
  <c r="X374" i="5" s="1"/>
  <c r="V375" i="5"/>
  <c r="E375" i="5"/>
  <c r="V376" i="5"/>
  <c r="E376" i="5"/>
  <c r="X376" i="5" s="1"/>
  <c r="V377" i="5"/>
  <c r="E377" i="5"/>
  <c r="X377" i="5" s="1"/>
  <c r="V378" i="5"/>
  <c r="E378" i="5"/>
  <c r="X378" i="5" s="1"/>
  <c r="V379" i="5"/>
  <c r="E379" i="5"/>
  <c r="V380" i="5"/>
  <c r="E380" i="5"/>
  <c r="X380" i="5" s="1"/>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V457" i="5"/>
  <c r="E457" i="5"/>
  <c r="X457" i="5" s="1"/>
  <c r="V458" i="5"/>
  <c r="E458" i="5"/>
  <c r="X458" i="5" s="1"/>
  <c r="V459" i="5"/>
  <c r="E459" i="5"/>
  <c r="V460" i="5"/>
  <c r="E460" i="5"/>
  <c r="X460" i="5" s="1"/>
  <c r="V461" i="5"/>
  <c r="E461" i="5"/>
  <c r="X461" i="5" s="1"/>
  <c r="V462" i="5"/>
  <c r="E462" i="5"/>
  <c r="X462" i="5" s="1"/>
  <c r="V463" i="5"/>
  <c r="E463" i="5"/>
  <c r="V464" i="5"/>
  <c r="E464" i="5"/>
  <c r="X464" i="5" s="1"/>
  <c r="V465" i="5"/>
  <c r="E465" i="5"/>
  <c r="V466" i="5"/>
  <c r="E466" i="5"/>
  <c r="X466" i="5" s="1"/>
  <c r="V467" i="5"/>
  <c r="E467" i="5"/>
  <c r="V468" i="5"/>
  <c r="E468" i="5"/>
  <c r="X468" i="5" s="1"/>
  <c r="V469" i="5"/>
  <c r="E469" i="5"/>
  <c r="X469" i="5" s="1"/>
  <c r="V470" i="5"/>
  <c r="E470" i="5"/>
  <c r="X470" i="5" s="1"/>
  <c r="V471" i="5"/>
  <c r="E471" i="5"/>
  <c r="V472" i="5"/>
  <c r="E472" i="5"/>
  <c r="X472" i="5" s="1"/>
  <c r="V473" i="5"/>
  <c r="E473" i="5"/>
  <c r="V474" i="5"/>
  <c r="E474" i="5"/>
  <c r="X474" i="5" s="1"/>
  <c r="V475" i="5"/>
  <c r="E475" i="5"/>
  <c r="V476" i="5"/>
  <c r="E476" i="5"/>
  <c r="X476" i="5" s="1"/>
  <c r="V477" i="5"/>
  <c r="E477" i="5"/>
  <c r="X477" i="5" s="1"/>
  <c r="V478" i="5"/>
  <c r="E478" i="5"/>
  <c r="X478" i="5" s="1"/>
  <c r="V479" i="5"/>
  <c r="E479" i="5"/>
  <c r="V480" i="5"/>
  <c r="E480" i="5"/>
  <c r="X480" i="5" s="1"/>
  <c r="V481" i="5"/>
  <c r="E481" i="5"/>
  <c r="X481" i="5" s="1"/>
  <c r="V482" i="5"/>
  <c r="E482" i="5"/>
  <c r="X482" i="5" s="1"/>
  <c r="V483" i="5"/>
  <c r="E483" i="5"/>
  <c r="V484" i="5"/>
  <c r="E484" i="5"/>
  <c r="X484" i="5" s="1"/>
  <c r="V485" i="5"/>
  <c r="E485" i="5"/>
  <c r="X485" i="5" s="1"/>
  <c r="V486" i="5"/>
  <c r="E486" i="5"/>
  <c r="X486" i="5" s="1"/>
  <c r="V487" i="5"/>
  <c r="E487" i="5"/>
  <c r="V488" i="5"/>
  <c r="E488" i="5"/>
  <c r="X488" i="5" s="1"/>
  <c r="V489" i="5"/>
  <c r="E489" i="5"/>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V512" i="5"/>
  <c r="E512" i="5"/>
  <c r="X512" i="5" s="1"/>
  <c r="V513" i="5"/>
  <c r="E513" i="5"/>
  <c r="X513" i="5" s="1"/>
  <c r="V514" i="5"/>
  <c r="E514" i="5"/>
  <c r="X514" i="5" s="1"/>
  <c r="V515" i="5"/>
  <c r="E515" i="5"/>
  <c r="V516" i="5"/>
  <c r="E516" i="5"/>
  <c r="X516" i="5" s="1"/>
  <c r="V517" i="5"/>
  <c r="E517" i="5"/>
  <c r="X517" i="5" s="1"/>
  <c r="V518" i="5"/>
  <c r="E518" i="5"/>
  <c r="X518" i="5" s="1"/>
  <c r="V519" i="5"/>
  <c r="E519" i="5"/>
  <c r="V520" i="5"/>
  <c r="E520" i="5"/>
  <c r="X520" i="5" s="1"/>
  <c r="V521" i="5"/>
  <c r="E521" i="5"/>
  <c r="X521" i="5" s="1"/>
  <c r="V522" i="5"/>
  <c r="E522" i="5"/>
  <c r="X522" i="5" s="1"/>
  <c r="V523" i="5"/>
  <c r="E523" i="5"/>
  <c r="X523" i="5" s="1"/>
  <c r="V524" i="5"/>
  <c r="E524" i="5"/>
  <c r="V525" i="5"/>
  <c r="E525" i="5"/>
  <c r="V526" i="5"/>
  <c r="E526" i="5"/>
  <c r="X526" i="5" s="1"/>
  <c r="V527" i="5"/>
  <c r="E527" i="5"/>
  <c r="V528" i="5"/>
  <c r="E528" i="5"/>
  <c r="X528" i="5" s="1"/>
  <c r="V529" i="5"/>
  <c r="E529" i="5"/>
  <c r="X529" i="5" s="1"/>
  <c r="V530" i="5"/>
  <c r="E530" i="5"/>
  <c r="X530" i="5" s="1"/>
  <c r="V531" i="5"/>
  <c r="E531" i="5"/>
  <c r="V532" i="5"/>
  <c r="E532" i="5"/>
  <c r="X532" i="5" s="1"/>
  <c r="V533" i="5"/>
  <c r="E533" i="5"/>
  <c r="X533" i="5" s="1"/>
  <c r="V534" i="5"/>
  <c r="E534" i="5"/>
  <c r="X534" i="5" s="1"/>
  <c r="V535" i="5"/>
  <c r="E535" i="5"/>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V546" i="5"/>
  <c r="E546" i="5"/>
  <c r="X546" i="5" s="1"/>
  <c r="V547" i="5"/>
  <c r="E547" i="5"/>
  <c r="V548" i="5"/>
  <c r="E548" i="5"/>
  <c r="X548" i="5" s="1"/>
  <c r="V549" i="5"/>
  <c r="E549" i="5"/>
  <c r="V550" i="5"/>
  <c r="E550" i="5"/>
  <c r="X550" i="5" s="1"/>
  <c r="V551" i="5"/>
  <c r="E551" i="5"/>
  <c r="V552" i="5"/>
  <c r="E552" i="5"/>
  <c r="X552" i="5" s="1"/>
  <c r="V553" i="5"/>
  <c r="E553" i="5"/>
  <c r="V554" i="5"/>
  <c r="E554" i="5"/>
  <c r="X554" i="5" s="1"/>
  <c r="V555" i="5"/>
  <c r="E555" i="5"/>
  <c r="V556" i="5"/>
  <c r="E556" i="5"/>
  <c r="X556" i="5" s="1"/>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X576" i="5" s="1"/>
  <c r="V577" i="5"/>
  <c r="E577" i="5"/>
  <c r="X577" i="5" s="1"/>
  <c r="V578" i="5"/>
  <c r="E578" i="5"/>
  <c r="X578" i="5" s="1"/>
  <c r="V579" i="5"/>
  <c r="E579" i="5"/>
  <c r="V580" i="5"/>
  <c r="E580" i="5"/>
  <c r="V581" i="5"/>
  <c r="E581" i="5"/>
  <c r="X581" i="5" s="1"/>
  <c r="V582" i="5"/>
  <c r="E582" i="5"/>
  <c r="X582" i="5" s="1"/>
  <c r="V583" i="5"/>
  <c r="E583" i="5"/>
  <c r="V584" i="5"/>
  <c r="E584" i="5"/>
  <c r="X584" i="5" s="1"/>
  <c r="V585" i="5"/>
  <c r="E585" i="5"/>
  <c r="X585" i="5" s="1"/>
  <c r="V586" i="5"/>
  <c r="E586" i="5"/>
  <c r="X586" i="5" s="1"/>
  <c r="V587" i="5"/>
  <c r="E587" i="5"/>
  <c r="V588" i="5"/>
  <c r="E588" i="5"/>
  <c r="V589" i="5"/>
  <c r="E589" i="5"/>
  <c r="X589" i="5" s="1"/>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X612" i="5" s="1"/>
  <c r="V613" i="5"/>
  <c r="E613" i="5"/>
  <c r="V614" i="5"/>
  <c r="E614" i="5"/>
  <c r="X614" i="5" s="1"/>
  <c r="V615" i="5"/>
  <c r="E615" i="5"/>
  <c r="V616" i="5"/>
  <c r="E616" i="5"/>
  <c r="X616" i="5" s="1"/>
  <c r="V617" i="5"/>
  <c r="E617" i="5"/>
  <c r="X617" i="5" s="1"/>
  <c r="V618" i="5"/>
  <c r="E618" i="5"/>
  <c r="X618" i="5" s="1"/>
  <c r="V619" i="5"/>
  <c r="E619" i="5"/>
  <c r="V620" i="5"/>
  <c r="E620" i="5"/>
  <c r="X620" i="5" s="1"/>
  <c r="V621" i="5"/>
  <c r="E621" i="5"/>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V640" i="5"/>
  <c r="E640" i="5"/>
  <c r="V641" i="5"/>
  <c r="E641" i="5"/>
  <c r="X641" i="5" s="1"/>
  <c r="V642" i="5"/>
  <c r="E642" i="5"/>
  <c r="X642" i="5" s="1"/>
  <c r="V643" i="5"/>
  <c r="E643" i="5"/>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V664" i="5"/>
  <c r="E664" i="5"/>
  <c r="X664" i="5" s="1"/>
  <c r="V665" i="5"/>
  <c r="E665" i="5"/>
  <c r="X665" i="5" s="1"/>
  <c r="V666" i="5"/>
  <c r="E666" i="5"/>
  <c r="X666" i="5" s="1"/>
  <c r="V667" i="5"/>
  <c r="E667" i="5"/>
  <c r="V668" i="5"/>
  <c r="E668" i="5"/>
  <c r="X668" i="5" s="1"/>
  <c r="V669" i="5"/>
  <c r="E669" i="5"/>
  <c r="X669" i="5" s="1"/>
  <c r="V670" i="5"/>
  <c r="E670" i="5"/>
  <c r="X670" i="5" s="1"/>
  <c r="V671" i="5"/>
  <c r="E671" i="5"/>
  <c r="V672" i="5"/>
  <c r="E672" i="5"/>
  <c r="X672" i="5" s="1"/>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V684" i="5"/>
  <c r="E684" i="5"/>
  <c r="V685" i="5"/>
  <c r="E685" i="5"/>
  <c r="X685" i="5" s="1"/>
  <c r="V686" i="5"/>
  <c r="E686" i="5"/>
  <c r="X686" i="5" s="1"/>
  <c r="V687" i="5"/>
  <c r="E687" i="5"/>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V712" i="5"/>
  <c r="E712" i="5"/>
  <c r="X712" i="5" s="1"/>
  <c r="V713" i="5"/>
  <c r="E713" i="5"/>
  <c r="X713" i="5" s="1"/>
  <c r="V714" i="5"/>
  <c r="E714" i="5"/>
  <c r="X714" i="5" s="1"/>
  <c r="V715" i="5"/>
  <c r="E715" i="5"/>
  <c r="V716" i="5"/>
  <c r="E716" i="5"/>
  <c r="X716" i="5" s="1"/>
  <c r="V717" i="5"/>
  <c r="E717" i="5"/>
  <c r="X717" i="5" s="1"/>
  <c r="V718" i="5"/>
  <c r="E718" i="5"/>
  <c r="X718" i="5" s="1"/>
  <c r="V719" i="5"/>
  <c r="E719" i="5"/>
  <c r="V720" i="5"/>
  <c r="E720" i="5"/>
  <c r="X720" i="5" s="1"/>
  <c r="V721" i="5"/>
  <c r="E721" i="5"/>
  <c r="X721" i="5" s="1"/>
  <c r="V722" i="5"/>
  <c r="E722" i="5"/>
  <c r="X722" i="5" s="1"/>
  <c r="V723" i="5"/>
  <c r="E723" i="5"/>
  <c r="V724" i="5"/>
  <c r="E724" i="5"/>
  <c r="X724" i="5" s="1"/>
  <c r="V725" i="5"/>
  <c r="E725" i="5"/>
  <c r="X725" i="5" s="1"/>
  <c r="V726" i="5"/>
  <c r="E726" i="5"/>
  <c r="X726" i="5" s="1"/>
  <c r="V727" i="5"/>
  <c r="E727" i="5"/>
  <c r="V728" i="5"/>
  <c r="E728" i="5"/>
  <c r="X728" i="5" s="1"/>
  <c r="V729" i="5"/>
  <c r="E729" i="5"/>
  <c r="X729" i="5" s="1"/>
  <c r="V730" i="5"/>
  <c r="E730" i="5"/>
  <c r="X730" i="5" s="1"/>
  <c r="V731" i="5"/>
  <c r="E731" i="5"/>
  <c r="V732" i="5"/>
  <c r="E732" i="5"/>
  <c r="X732" i="5" s="1"/>
  <c r="V733" i="5"/>
  <c r="E733" i="5"/>
  <c r="X733" i="5" s="1"/>
  <c r="V734" i="5"/>
  <c r="E734" i="5"/>
  <c r="X734" i="5" s="1"/>
  <c r="V735" i="5"/>
  <c r="E735" i="5"/>
  <c r="V736" i="5"/>
  <c r="E736" i="5"/>
  <c r="X736" i="5" s="1"/>
  <c r="V737" i="5"/>
  <c r="E737" i="5"/>
  <c r="X737" i="5" s="1"/>
  <c r="V738" i="5"/>
  <c r="E738" i="5"/>
  <c r="X738" i="5" s="1"/>
  <c r="V739" i="5"/>
  <c r="E739" i="5"/>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X748" i="5" s="1"/>
  <c r="V749" i="5"/>
  <c r="E749" i="5"/>
  <c r="X749" i="5" s="1"/>
  <c r="V750" i="5"/>
  <c r="E750" i="5"/>
  <c r="X750" i="5" s="1"/>
  <c r="V751" i="5"/>
  <c r="E751" i="5"/>
  <c r="V752" i="5"/>
  <c r="E752" i="5"/>
  <c r="X752" i="5" s="1"/>
  <c r="V753" i="5"/>
  <c r="E753" i="5"/>
  <c r="X753" i="5" s="1"/>
  <c r="V754" i="5"/>
  <c r="E754" i="5"/>
  <c r="X754" i="5" s="1"/>
  <c r="V755" i="5"/>
  <c r="E755" i="5"/>
  <c r="V756" i="5"/>
  <c r="E756" i="5"/>
  <c r="X756" i="5" s="1"/>
  <c r="V757" i="5"/>
  <c r="E757" i="5"/>
  <c r="X757" i="5" s="1"/>
  <c r="V758" i="5"/>
  <c r="E758" i="5"/>
  <c r="X758" i="5" s="1"/>
  <c r="V759" i="5"/>
  <c r="E759" i="5"/>
  <c r="V760" i="5"/>
  <c r="E760" i="5"/>
  <c r="X760" i="5" s="1"/>
  <c r="V761" i="5"/>
  <c r="E761" i="5"/>
  <c r="X761" i="5" s="1"/>
  <c r="V762" i="5"/>
  <c r="E762" i="5"/>
  <c r="X762" i="5" s="1"/>
  <c r="V763" i="5"/>
  <c r="E763" i="5"/>
  <c r="V764" i="5"/>
  <c r="E764" i="5"/>
  <c r="X764" i="5" s="1"/>
  <c r="V765" i="5"/>
  <c r="E765" i="5"/>
  <c r="X765" i="5" s="1"/>
  <c r="V766" i="5"/>
  <c r="E766" i="5"/>
  <c r="X766" i="5" s="1"/>
  <c r="V767" i="5"/>
  <c r="E767" i="5"/>
  <c r="V768" i="5"/>
  <c r="E768" i="5"/>
  <c r="X768" i="5" s="1"/>
  <c r="V769" i="5"/>
  <c r="E769" i="5"/>
  <c r="X769" i="5" s="1"/>
  <c r="V770" i="5"/>
  <c r="E770" i="5"/>
  <c r="X770" i="5" s="1"/>
  <c r="V771" i="5"/>
  <c r="E771" i="5"/>
  <c r="V772" i="5"/>
  <c r="E772" i="5"/>
  <c r="X772" i="5" s="1"/>
  <c r="V773" i="5"/>
  <c r="E773" i="5"/>
  <c r="X773" i="5" s="1"/>
  <c r="V774" i="5"/>
  <c r="E774" i="5"/>
  <c r="X774" i="5" s="1"/>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X790" i="5" s="1"/>
  <c r="V791" i="5"/>
  <c r="E791" i="5"/>
  <c r="V792" i="5"/>
  <c r="E792" i="5"/>
  <c r="X792" i="5" s="1"/>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V808" i="5"/>
  <c r="E808" i="5"/>
  <c r="X808" i="5" s="1"/>
  <c r="V809" i="5"/>
  <c r="E809" i="5"/>
  <c r="X809" i="5" s="1"/>
  <c r="V810" i="5"/>
  <c r="E810" i="5"/>
  <c r="X810" i="5" s="1"/>
  <c r="V811" i="5"/>
  <c r="E811" i="5"/>
  <c r="V812" i="5"/>
  <c r="E812" i="5"/>
  <c r="X812" i="5" s="1"/>
  <c r="V813" i="5"/>
  <c r="E813" i="5"/>
  <c r="X813" i="5" s="1"/>
  <c r="V814" i="5"/>
  <c r="E814" i="5"/>
  <c r="X814" i="5" s="1"/>
  <c r="V815" i="5"/>
  <c r="E815" i="5"/>
  <c r="V816" i="5"/>
  <c r="E816" i="5"/>
  <c r="X816" i="5" s="1"/>
  <c r="V817" i="5"/>
  <c r="E817" i="5"/>
  <c r="X817" i="5" s="1"/>
  <c r="V818" i="5"/>
  <c r="E818" i="5"/>
  <c r="X818" i="5" s="1"/>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X830" i="5" s="1"/>
  <c r="V831" i="5"/>
  <c r="E831" i="5"/>
  <c r="V832" i="5"/>
  <c r="E832" i="5"/>
  <c r="X832" i="5" s="1"/>
  <c r="V833" i="5"/>
  <c r="E833" i="5"/>
  <c r="X833" i="5" s="1"/>
  <c r="V834" i="5"/>
  <c r="E834" i="5"/>
  <c r="X834" i="5" s="1"/>
  <c r="V835" i="5"/>
  <c r="E835" i="5"/>
  <c r="V836" i="5"/>
  <c r="E836" i="5"/>
  <c r="X836" i="5" s="1"/>
  <c r="V837" i="5"/>
  <c r="E837" i="5"/>
  <c r="X837" i="5" s="1"/>
  <c r="V838" i="5"/>
  <c r="E838" i="5"/>
  <c r="X838" i="5" s="1"/>
  <c r="V839" i="5"/>
  <c r="E839" i="5"/>
  <c r="V840" i="5"/>
  <c r="E840" i="5"/>
  <c r="X840" i="5" s="1"/>
  <c r="V841" i="5"/>
  <c r="E841" i="5"/>
  <c r="X841" i="5" s="1"/>
  <c r="V842" i="5"/>
  <c r="E842" i="5"/>
  <c r="X842" i="5" s="1"/>
  <c r="V843" i="5"/>
  <c r="E843" i="5"/>
  <c r="V844" i="5"/>
  <c r="E844" i="5"/>
  <c r="X844" i="5" s="1"/>
  <c r="V845" i="5"/>
  <c r="E845" i="5"/>
  <c r="X845" i="5" s="1"/>
  <c r="V846" i="5"/>
  <c r="E846" i="5"/>
  <c r="X846" i="5" s="1"/>
  <c r="V847" i="5"/>
  <c r="E847" i="5"/>
  <c r="V848" i="5"/>
  <c r="E848" i="5"/>
  <c r="X848" i="5" s="1"/>
  <c r="V849" i="5"/>
  <c r="E849" i="5"/>
  <c r="X849" i="5" s="1"/>
  <c r="V850" i="5"/>
  <c r="E850" i="5"/>
  <c r="X850" i="5" s="1"/>
  <c r="V851" i="5"/>
  <c r="E851" i="5"/>
  <c r="V852" i="5"/>
  <c r="E852" i="5"/>
  <c r="X852" i="5" s="1"/>
  <c r="V853" i="5"/>
  <c r="E853" i="5"/>
  <c r="X853" i="5" s="1"/>
  <c r="V854" i="5"/>
  <c r="E854" i="5"/>
  <c r="X854" i="5" s="1"/>
  <c r="V855" i="5"/>
  <c r="E855" i="5"/>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X868" i="5" s="1"/>
  <c r="V869" i="5"/>
  <c r="E869" i="5"/>
  <c r="X869" i="5" s="1"/>
  <c r="V870" i="5"/>
  <c r="E870" i="5"/>
  <c r="X870" i="5" s="1"/>
  <c r="V871" i="5"/>
  <c r="E871" i="5"/>
  <c r="V872" i="5"/>
  <c r="E872" i="5"/>
  <c r="X872" i="5" s="1"/>
  <c r="V873" i="5"/>
  <c r="E873" i="5"/>
  <c r="X873" i="5" s="1"/>
  <c r="V874" i="5"/>
  <c r="E874" i="5"/>
  <c r="X874" i="5" s="1"/>
  <c r="V875" i="5"/>
  <c r="E875" i="5"/>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V900" i="5"/>
  <c r="E900" i="5"/>
  <c r="X900" i="5" s="1"/>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X914" i="5" s="1"/>
  <c r="V915" i="5"/>
  <c r="E915" i="5"/>
  <c r="V916" i="5"/>
  <c r="E916" i="5"/>
  <c r="X916" i="5" s="1"/>
  <c r="V917" i="5"/>
  <c r="E917" i="5"/>
  <c r="X917" i="5" s="1"/>
  <c r="V918" i="5"/>
  <c r="E918" i="5"/>
  <c r="X918" i="5" s="1"/>
  <c r="V919" i="5"/>
  <c r="E919" i="5"/>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V936" i="5"/>
  <c r="E936" i="5"/>
  <c r="X936" i="5" s="1"/>
  <c r="V937" i="5"/>
  <c r="E937" i="5"/>
  <c r="X937" i="5" s="1"/>
  <c r="V938" i="5"/>
  <c r="E938" i="5"/>
  <c r="X938" i="5" s="1"/>
  <c r="V939" i="5"/>
  <c r="E939" i="5"/>
  <c r="V940" i="5"/>
  <c r="E940" i="5"/>
  <c r="X940" i="5" s="1"/>
  <c r="V941" i="5"/>
  <c r="E941" i="5"/>
  <c r="X941" i="5" s="1"/>
  <c r="V942" i="5"/>
  <c r="E942" i="5"/>
  <c r="X942" i="5" s="1"/>
  <c r="V943" i="5"/>
  <c r="E943" i="5"/>
  <c r="V944" i="5"/>
  <c r="E944" i="5"/>
  <c r="X944" i="5" s="1"/>
  <c r="V945" i="5"/>
  <c r="E945" i="5"/>
  <c r="X945" i="5" s="1"/>
  <c r="V946" i="5"/>
  <c r="E946" i="5"/>
  <c r="X946" i="5" s="1"/>
  <c r="V947" i="5"/>
  <c r="E947" i="5"/>
  <c r="V948" i="5"/>
  <c r="E948" i="5"/>
  <c r="X948" i="5" s="1"/>
  <c r="V949" i="5"/>
  <c r="E949" i="5"/>
  <c r="X949" i="5" s="1"/>
  <c r="V950" i="5"/>
  <c r="E950" i="5"/>
  <c r="X950" i="5" s="1"/>
  <c r="V951" i="5"/>
  <c r="E951" i="5"/>
  <c r="V952" i="5"/>
  <c r="E952" i="5"/>
  <c r="V953" i="5"/>
  <c r="E953" i="5"/>
  <c r="X953" i="5" s="1"/>
  <c r="V954" i="5"/>
  <c r="E954" i="5"/>
  <c r="X954" i="5" s="1"/>
  <c r="V955" i="5"/>
  <c r="E955" i="5"/>
  <c r="V956" i="5"/>
  <c r="E956" i="5"/>
  <c r="V957" i="5"/>
  <c r="E957" i="5"/>
  <c r="X957" i="5" s="1"/>
  <c r="V958" i="5"/>
  <c r="E958" i="5"/>
  <c r="X958" i="5" s="1"/>
  <c r="V959" i="5"/>
  <c r="E959" i="5"/>
  <c r="V960" i="5"/>
  <c r="E960" i="5"/>
  <c r="X960" i="5" s="1"/>
  <c r="V961" i="5"/>
  <c r="E961" i="5"/>
  <c r="X961" i="5" s="1"/>
  <c r="V962" i="5"/>
  <c r="E962" i="5"/>
  <c r="X962" i="5" s="1"/>
  <c r="V963" i="5"/>
  <c r="E963" i="5"/>
  <c r="V964" i="5"/>
  <c r="E964" i="5"/>
  <c r="V965" i="5"/>
  <c r="E965" i="5"/>
  <c r="X965" i="5" s="1"/>
  <c r="V966" i="5"/>
  <c r="E966" i="5"/>
  <c r="X966" i="5" s="1"/>
  <c r="V967" i="5"/>
  <c r="E967" i="5"/>
  <c r="V968" i="5"/>
  <c r="E968" i="5"/>
  <c r="X968" i="5" s="1"/>
  <c r="V969" i="5"/>
  <c r="E969" i="5"/>
  <c r="X969" i="5" s="1"/>
  <c r="V970" i="5"/>
  <c r="E970" i="5"/>
  <c r="X970" i="5" s="1"/>
  <c r="V971" i="5"/>
  <c r="E971" i="5"/>
  <c r="V972" i="5"/>
  <c r="E972" i="5"/>
  <c r="X972" i="5" s="1"/>
  <c r="V973" i="5"/>
  <c r="E973" i="5"/>
  <c r="X973" i="5" s="1"/>
  <c r="V974" i="5"/>
  <c r="E974" i="5"/>
  <c r="X974" i="5" s="1"/>
  <c r="V975" i="5"/>
  <c r="E975" i="5"/>
  <c r="V976" i="5"/>
  <c r="E976" i="5"/>
  <c r="V977" i="5"/>
  <c r="E977" i="5"/>
  <c r="X977" i="5" s="1"/>
  <c r="V978" i="5"/>
  <c r="E978" i="5"/>
  <c r="X978" i="5" s="1"/>
  <c r="V979" i="5"/>
  <c r="E979" i="5"/>
  <c r="V980" i="5"/>
  <c r="E980" i="5"/>
  <c r="X980" i="5" s="1"/>
  <c r="V981" i="5"/>
  <c r="E981" i="5"/>
  <c r="X981" i="5" s="1"/>
  <c r="V982" i="5"/>
  <c r="E982" i="5"/>
  <c r="X982" i="5" s="1"/>
  <c r="V983" i="5"/>
  <c r="E983" i="5"/>
  <c r="V984" i="5"/>
  <c r="E984" i="5"/>
  <c r="V985" i="5"/>
  <c r="E985" i="5"/>
  <c r="X985" i="5" s="1"/>
  <c r="V986" i="5"/>
  <c r="E986" i="5"/>
  <c r="X986" i="5" s="1"/>
  <c r="V987" i="5"/>
  <c r="E987" i="5"/>
  <c r="V988" i="5"/>
  <c r="E988" i="5"/>
  <c r="X988" i="5" s="1"/>
  <c r="V989" i="5"/>
  <c r="E989" i="5"/>
  <c r="X989" i="5" s="1"/>
  <c r="V990" i="5"/>
  <c r="E990" i="5"/>
  <c r="X990" i="5" s="1"/>
  <c r="V991" i="5"/>
  <c r="E991" i="5"/>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V1001" i="5"/>
  <c r="E1001" i="5"/>
  <c r="X1001" i="5" s="1"/>
  <c r="V1002" i="5"/>
  <c r="E1002" i="5"/>
  <c r="X1002" i="5" s="1"/>
  <c r="V1003" i="5"/>
  <c r="E1003" i="5"/>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V1017" i="5"/>
  <c r="E1017" i="5"/>
  <c r="X1017" i="5" s="1"/>
  <c r="V1018" i="5"/>
  <c r="E1018" i="5"/>
  <c r="X1018" i="5" s="1"/>
  <c r="V1019" i="5"/>
  <c r="E1019" i="5"/>
  <c r="X1019" i="5" s="1"/>
  <c r="V1020" i="5"/>
  <c r="E1020" i="5"/>
  <c r="X1020" i="5" s="1"/>
  <c r="V1021" i="5"/>
  <c r="E1021" i="5"/>
  <c r="X1021" i="5" s="1"/>
  <c r="V1022" i="5"/>
  <c r="E1022" i="5"/>
  <c r="X1022" i="5" s="1"/>
  <c r="V1023" i="5"/>
  <c r="E1023" i="5"/>
  <c r="V1024" i="5"/>
  <c r="E1024" i="5"/>
  <c r="X1024" i="5" s="1"/>
  <c r="V1025" i="5"/>
  <c r="E1025" i="5"/>
  <c r="X1025" i="5" s="1"/>
  <c r="V1026" i="5"/>
  <c r="E1026" i="5"/>
  <c r="X1026" i="5" s="1"/>
  <c r="V1027" i="5"/>
  <c r="E1027" i="5"/>
  <c r="V1028" i="5"/>
  <c r="E1028" i="5"/>
  <c r="X1028" i="5" s="1"/>
  <c r="V1029" i="5"/>
  <c r="E1029" i="5"/>
  <c r="X1029" i="5" s="1"/>
  <c r="V1030" i="5"/>
  <c r="E1030" i="5"/>
  <c r="X1030" i="5" s="1"/>
  <c r="V1031" i="5"/>
  <c r="E1031" i="5"/>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V1048" i="5"/>
  <c r="E1048" i="5"/>
  <c r="X1048" i="5" s="1"/>
  <c r="V1049" i="5"/>
  <c r="E1049" i="5"/>
  <c r="X1049" i="5" s="1"/>
  <c r="V1050" i="5"/>
  <c r="E1050" i="5"/>
  <c r="X1050" i="5" s="1"/>
  <c r="V1051" i="5"/>
  <c r="E1051" i="5"/>
  <c r="V1052" i="5"/>
  <c r="E1052" i="5"/>
  <c r="V1053" i="5"/>
  <c r="E1053" i="5"/>
  <c r="X1053" i="5" s="1"/>
  <c r="V1054" i="5"/>
  <c r="E1054" i="5"/>
  <c r="X1054" i="5" s="1"/>
  <c r="V1055" i="5"/>
  <c r="E1055" i="5"/>
  <c r="V1056" i="5"/>
  <c r="E1056" i="5"/>
  <c r="X1056" i="5" s="1"/>
  <c r="V1057" i="5"/>
  <c r="E1057" i="5"/>
  <c r="X1057" i="5" s="1"/>
  <c r="V1058" i="5"/>
  <c r="E1058" i="5"/>
  <c r="X1058" i="5" s="1"/>
  <c r="V1059" i="5"/>
  <c r="E1059" i="5"/>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X1074" i="5" s="1"/>
  <c r="V1075" i="5"/>
  <c r="E1075" i="5"/>
  <c r="X1075" i="5" s="1"/>
  <c r="V1076" i="5"/>
  <c r="E1076" i="5"/>
  <c r="V1077" i="5"/>
  <c r="E1077" i="5"/>
  <c r="X1077" i="5" s="1"/>
  <c r="V1078" i="5"/>
  <c r="E1078" i="5"/>
  <c r="X1078" i="5" s="1"/>
  <c r="V1079" i="5"/>
  <c r="E1079" i="5"/>
  <c r="V1080" i="5"/>
  <c r="E1080" i="5"/>
  <c r="X1080" i="5" s="1"/>
  <c r="V1081" i="5"/>
  <c r="E1081" i="5"/>
  <c r="X1081" i="5" s="1"/>
  <c r="V1082" i="5"/>
  <c r="E1082" i="5"/>
  <c r="X1082" i="5" s="1"/>
  <c r="V1083" i="5"/>
  <c r="E1083" i="5"/>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V1097" i="5"/>
  <c r="E1097" i="5"/>
  <c r="X1097" i="5" s="1"/>
  <c r="V1098" i="5"/>
  <c r="E1098" i="5"/>
  <c r="X1098" i="5" s="1"/>
  <c r="V1099" i="5"/>
  <c r="E1099" i="5"/>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X1145" i="5" s="1"/>
  <c r="V1146" i="5"/>
  <c r="E1146" i="5"/>
  <c r="X1146" i="5" s="1"/>
  <c r="V1147" i="5"/>
  <c r="E1147" i="5"/>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X1186" i="5" s="1"/>
  <c r="V1187" i="5"/>
  <c r="E1187" i="5"/>
  <c r="V1188" i="5"/>
  <c r="E1188" i="5"/>
  <c r="V1189" i="5"/>
  <c r="E1189" i="5"/>
  <c r="X1189" i="5" s="1"/>
  <c r="V1190" i="5"/>
  <c r="E1190" i="5"/>
  <c r="X1190" i="5" s="1"/>
  <c r="V1191" i="5"/>
  <c r="E1191" i="5"/>
  <c r="V1192" i="5"/>
  <c r="E1192" i="5"/>
  <c r="X1192" i="5" s="1"/>
  <c r="V1193" i="5"/>
  <c r="E1193" i="5"/>
  <c r="X1193" i="5" s="1"/>
  <c r="V1194" i="5"/>
  <c r="E1194" i="5"/>
  <c r="X1194" i="5" s="1"/>
  <c r="V1195" i="5"/>
  <c r="E1195" i="5"/>
  <c r="V1196" i="5"/>
  <c r="E1196" i="5"/>
  <c r="V1197" i="5"/>
  <c r="E1197" i="5"/>
  <c r="X1197" i="5" s="1"/>
  <c r="V1198" i="5"/>
  <c r="E1198" i="5"/>
  <c r="X1198" i="5" s="1"/>
  <c r="V1199" i="5"/>
  <c r="E1199" i="5"/>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V1213" i="5"/>
  <c r="E1213" i="5"/>
  <c r="X1213" i="5" s="1"/>
  <c r="V1214" i="5"/>
  <c r="E1214" i="5"/>
  <c r="X1214" i="5" s="1"/>
  <c r="V1215" i="5"/>
  <c r="E1215" i="5"/>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V1352" i="5"/>
  <c r="E1352" i="5"/>
  <c r="V1353" i="5"/>
  <c r="E1353" i="5"/>
  <c r="X1353" i="5" s="1"/>
  <c r="V1354" i="5"/>
  <c r="E1354" i="5"/>
  <c r="X1354" i="5" s="1"/>
  <c r="V1355" i="5"/>
  <c r="E1355" i="5"/>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V1364" i="5"/>
  <c r="E1364" i="5"/>
  <c r="X1364" i="5" s="1"/>
  <c r="V1365" i="5"/>
  <c r="E1365" i="5"/>
  <c r="X1365" i="5" s="1"/>
  <c r="V1366" i="5"/>
  <c r="E1366" i="5"/>
  <c r="X1366" i="5" s="1"/>
  <c r="V1367" i="5"/>
  <c r="E1367" i="5"/>
  <c r="V1368" i="5"/>
  <c r="E1368" i="5"/>
  <c r="X1368" i="5" s="1"/>
  <c r="V1369" i="5"/>
  <c r="E1369" i="5"/>
  <c r="X1369" i="5" s="1"/>
  <c r="V1370" i="5"/>
  <c r="E1370" i="5"/>
  <c r="X1370" i="5" s="1"/>
  <c r="V1371" i="5"/>
  <c r="E1371" i="5"/>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V1380" i="5"/>
  <c r="E1380" i="5"/>
  <c r="X1380" i="5" s="1"/>
  <c r="V1381" i="5"/>
  <c r="E1381" i="5"/>
  <c r="X1381" i="5" s="1"/>
  <c r="V1382" i="5"/>
  <c r="E1382" i="5"/>
  <c r="X1382" i="5" s="1"/>
  <c r="V1383" i="5"/>
  <c r="E1383" i="5"/>
  <c r="V1384" i="5"/>
  <c r="E1384" i="5"/>
  <c r="X1384" i="5" s="1"/>
  <c r="V1385" i="5"/>
  <c r="E1385" i="5"/>
  <c r="X1385" i="5" s="1"/>
  <c r="V1386" i="5"/>
  <c r="E1386" i="5"/>
  <c r="X1386" i="5" s="1"/>
  <c r="V1387" i="5"/>
  <c r="E1387" i="5"/>
  <c r="V1388" i="5"/>
  <c r="E1388" i="5"/>
  <c r="V1389" i="5"/>
  <c r="E1389" i="5"/>
  <c r="X1389" i="5" s="1"/>
  <c r="V1390" i="5"/>
  <c r="E1390" i="5"/>
  <c r="X1390" i="5" s="1"/>
  <c r="V1391" i="5"/>
  <c r="E1391" i="5"/>
  <c r="V1392" i="5"/>
  <c r="E1392" i="5"/>
  <c r="V1393" i="5"/>
  <c r="E1393" i="5"/>
  <c r="X1393" i="5" s="1"/>
  <c r="V1394" i="5"/>
  <c r="E1394" i="5"/>
  <c r="X1394" i="5" s="1"/>
  <c r="V1395" i="5"/>
  <c r="E1395" i="5"/>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V1420" i="5"/>
  <c r="E1420" i="5"/>
  <c r="X1420" i="5" s="1"/>
  <c r="V1421" i="5"/>
  <c r="E1421" i="5"/>
  <c r="X1421" i="5" s="1"/>
  <c r="V1422" i="5"/>
  <c r="E1422" i="5"/>
  <c r="X1422" i="5" s="1"/>
  <c r="V1423" i="5"/>
  <c r="E1423" i="5"/>
  <c r="V1424" i="5"/>
  <c r="E1424" i="5"/>
  <c r="X1424" i="5" s="1"/>
  <c r="V1425" i="5"/>
  <c r="E1425" i="5"/>
  <c r="X1425" i="5" s="1"/>
  <c r="V1426" i="5"/>
  <c r="E1426" i="5"/>
  <c r="X1426" i="5" s="1"/>
  <c r="V1427" i="5"/>
  <c r="E1427" i="5"/>
  <c r="V1428" i="5"/>
  <c r="E1428" i="5"/>
  <c r="X1428" i="5" s="1"/>
  <c r="V1429" i="5"/>
  <c r="E1429" i="5"/>
  <c r="X1429" i="5" s="1"/>
  <c r="V1430" i="5"/>
  <c r="E1430" i="5"/>
  <c r="X1430" i="5" s="1"/>
  <c r="V1431" i="5"/>
  <c r="E1431" i="5"/>
  <c r="V1432" i="5"/>
  <c r="E1432" i="5"/>
  <c r="X1432" i="5" s="1"/>
  <c r="V1433" i="5"/>
  <c r="E1433" i="5"/>
  <c r="X1433" i="5" s="1"/>
  <c r="V1434" i="5"/>
  <c r="E1434" i="5"/>
  <c r="X1434" i="5" s="1"/>
  <c r="V1435" i="5"/>
  <c r="E1435" i="5"/>
  <c r="V1436" i="5"/>
  <c r="E1436" i="5"/>
  <c r="X1436" i="5" s="1"/>
  <c r="V1437" i="5"/>
  <c r="E1437" i="5"/>
  <c r="X1437" i="5" s="1"/>
  <c r="V1438" i="5"/>
  <c r="E1438" i="5"/>
  <c r="X1438" i="5" s="1"/>
  <c r="V1439" i="5"/>
  <c r="E1439" i="5"/>
  <c r="V1440" i="5"/>
  <c r="E1440" i="5"/>
  <c r="X1440" i="5" s="1"/>
  <c r="V1441" i="5"/>
  <c r="E1441" i="5"/>
  <c r="X1441" i="5" s="1"/>
  <c r="V1442" i="5"/>
  <c r="E1442" i="5"/>
  <c r="X1442" i="5" s="1"/>
  <c r="V1443" i="5"/>
  <c r="E1443" i="5"/>
  <c r="V1444" i="5"/>
  <c r="E1444" i="5"/>
  <c r="V1445" i="5"/>
  <c r="E1445" i="5"/>
  <c r="X1445" i="5" s="1"/>
  <c r="V1446" i="5"/>
  <c r="E1446" i="5"/>
  <c r="X1446" i="5" s="1"/>
  <c r="V1447" i="5"/>
  <c r="E1447" i="5"/>
  <c r="V1448" i="5"/>
  <c r="E1448" i="5"/>
  <c r="X1448" i="5" s="1"/>
  <c r="V1449" i="5"/>
  <c r="E1449" i="5"/>
  <c r="X1449" i="5" s="1"/>
  <c r="V1450" i="5"/>
  <c r="E1450" i="5"/>
  <c r="X1450" i="5" s="1"/>
  <c r="V1451" i="5"/>
  <c r="E1451" i="5"/>
  <c r="V1452" i="5"/>
  <c r="E1452" i="5"/>
  <c r="X1452" i="5" s="1"/>
  <c r="V1453" i="5"/>
  <c r="E1453" i="5"/>
  <c r="X1453" i="5" s="1"/>
  <c r="V1454" i="5"/>
  <c r="E1454" i="5"/>
  <c r="X1454" i="5" s="1"/>
  <c r="V1455" i="5"/>
  <c r="E1455" i="5"/>
  <c r="V1456" i="5"/>
  <c r="E1456" i="5"/>
  <c r="X1456" i="5" s="1"/>
  <c r="V1457" i="5"/>
  <c r="E1457" i="5"/>
  <c r="X1457" i="5" s="1"/>
  <c r="V1458" i="5"/>
  <c r="E1458" i="5"/>
  <c r="X1458" i="5" s="1"/>
  <c r="V1459" i="5"/>
  <c r="E1459" i="5"/>
  <c r="V1460" i="5"/>
  <c r="E1460" i="5"/>
  <c r="X1460" i="5" s="1"/>
  <c r="V1461" i="5"/>
  <c r="E1461" i="5"/>
  <c r="X1461" i="5" s="1"/>
  <c r="V1462" i="5"/>
  <c r="E1462" i="5"/>
  <c r="X1462" i="5" s="1"/>
  <c r="V1463" i="5"/>
  <c r="E1463" i="5"/>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V1474" i="5"/>
  <c r="E1474" i="5"/>
  <c r="X1474" i="5" s="1"/>
  <c r="V1475" i="5"/>
  <c r="E1475" i="5"/>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V1484" i="5"/>
  <c r="E1484" i="5"/>
  <c r="X1484" i="5" s="1"/>
  <c r="V1485" i="5"/>
  <c r="E1485" i="5"/>
  <c r="X1485" i="5" s="1"/>
  <c r="V1486" i="5"/>
  <c r="E1486" i="5"/>
  <c r="X1486" i="5" s="1"/>
  <c r="V1487" i="5"/>
  <c r="E1487" i="5"/>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V1504" i="5"/>
  <c r="E1504" i="5"/>
  <c r="X1504" i="5" s="1"/>
  <c r="V1505" i="5"/>
  <c r="E1505" i="5"/>
  <c r="V1506" i="5"/>
  <c r="E1506" i="5"/>
  <c r="X1506" i="5" s="1"/>
  <c r="V1507" i="5"/>
  <c r="E1507" i="5"/>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V1516" i="5"/>
  <c r="E1516" i="5"/>
  <c r="X1516" i="5" s="1"/>
  <c r="V1517" i="5"/>
  <c r="E1517" i="5"/>
  <c r="X1517" i="5" s="1"/>
  <c r="V1518" i="5"/>
  <c r="E1518" i="5"/>
  <c r="X1518" i="5" s="1"/>
  <c r="V1519" i="5"/>
  <c r="E1519" i="5"/>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V1584" i="5"/>
  <c r="E1584" i="5"/>
  <c r="V1585" i="5"/>
  <c r="E1585" i="5"/>
  <c r="X1585" i="5" s="1"/>
  <c r="V1586" i="5"/>
  <c r="E1586" i="5"/>
  <c r="X1586" i="5" s="1"/>
  <c r="V1587" i="5"/>
  <c r="E1587" i="5"/>
  <c r="V1588" i="5"/>
  <c r="E1588" i="5"/>
  <c r="X1588" i="5" s="1"/>
  <c r="V1589" i="5"/>
  <c r="E1589" i="5"/>
  <c r="X1589" i="5" s="1"/>
  <c r="V1590" i="5"/>
  <c r="E1590" i="5"/>
  <c r="X1590" i="5" s="1"/>
  <c r="V1591" i="5"/>
  <c r="E1591" i="5"/>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V1600" i="5"/>
  <c r="E1600" i="5"/>
  <c r="V1601" i="5"/>
  <c r="E1601" i="5"/>
  <c r="X1601" i="5" s="1"/>
  <c r="V1602" i="5"/>
  <c r="E1602" i="5"/>
  <c r="X1602" i="5" s="1"/>
  <c r="V1603" i="5"/>
  <c r="E1603" i="5"/>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V1685" i="5"/>
  <c r="E1685" i="5"/>
  <c r="X1685" i="5" s="1"/>
  <c r="V1686" i="5"/>
  <c r="E1686" i="5"/>
  <c r="X1686" i="5" s="1"/>
  <c r="V1687" i="5"/>
  <c r="E1687" i="5"/>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V1716" i="5"/>
  <c r="E1716" i="5"/>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V1788" i="5"/>
  <c r="E1788" i="5"/>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V1812" i="5"/>
  <c r="E1812" i="5"/>
  <c r="X1812" i="5" s="1"/>
  <c r="V1813" i="5"/>
  <c r="E1813" i="5"/>
  <c r="X1813" i="5" s="1"/>
  <c r="V1814" i="5"/>
  <c r="E1814" i="5"/>
  <c r="X1814" i="5" s="1"/>
  <c r="V1815" i="5"/>
  <c r="E1815" i="5"/>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V1844" i="5"/>
  <c r="E1844" i="5"/>
  <c r="X1844" i="5" s="1"/>
  <c r="V1845" i="5"/>
  <c r="E1845" i="5"/>
  <c r="X1845" i="5" s="1"/>
  <c r="V1846" i="5"/>
  <c r="E1846" i="5"/>
  <c r="X1846" i="5" s="1"/>
  <c r="V1847" i="5"/>
  <c r="E1847" i="5"/>
  <c r="V1848" i="5"/>
  <c r="E1848" i="5"/>
  <c r="X1848" i="5" s="1"/>
  <c r="V1849" i="5"/>
  <c r="E1849" i="5"/>
  <c r="X1849" i="5" s="1"/>
  <c r="V1850" i="5"/>
  <c r="E1850" i="5"/>
  <c r="X1850" i="5" s="1"/>
  <c r="V1851" i="5"/>
  <c r="E1851" i="5"/>
  <c r="V1852" i="5"/>
  <c r="E1852" i="5"/>
  <c r="X1852" i="5" s="1"/>
  <c r="V1853" i="5"/>
  <c r="E1853" i="5"/>
  <c r="X1853" i="5" s="1"/>
  <c r="V1854" i="5"/>
  <c r="E1854" i="5"/>
  <c r="X1854" i="5" s="1"/>
  <c r="V1855" i="5"/>
  <c r="E1855" i="5"/>
  <c r="V1856" i="5"/>
  <c r="E1856" i="5"/>
  <c r="V1857" i="5"/>
  <c r="E1857" i="5"/>
  <c r="X1857" i="5" s="1"/>
  <c r="V1858" i="5"/>
  <c r="E1858" i="5"/>
  <c r="X1858" i="5" s="1"/>
  <c r="V1859" i="5"/>
  <c r="E1859" i="5"/>
  <c r="V1860" i="5"/>
  <c r="E1860" i="5"/>
  <c r="X1860" i="5" s="1"/>
  <c r="V1861" i="5"/>
  <c r="E1861" i="5"/>
  <c r="X1861" i="5" s="1"/>
  <c r="V1862" i="5"/>
  <c r="E1862" i="5"/>
  <c r="X1862" i="5" s="1"/>
  <c r="V1863" i="5"/>
  <c r="E1863" i="5"/>
  <c r="V1864" i="5"/>
  <c r="E1864" i="5"/>
  <c r="V1865" i="5"/>
  <c r="E1865" i="5"/>
  <c r="X1865" i="5" s="1"/>
  <c r="V1866" i="5"/>
  <c r="E1866" i="5"/>
  <c r="X1866" i="5" s="1"/>
  <c r="V1867" i="5"/>
  <c r="E1867" i="5"/>
  <c r="V1868" i="5"/>
  <c r="E1868" i="5"/>
  <c r="X1868" i="5" s="1"/>
  <c r="V1869" i="5"/>
  <c r="E1869" i="5"/>
  <c r="X1869" i="5" s="1"/>
  <c r="V1870" i="5"/>
  <c r="E1870" i="5"/>
  <c r="X1870" i="5" s="1"/>
  <c r="V1871" i="5"/>
  <c r="E1871" i="5"/>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V1880" i="5"/>
  <c r="E1880" i="5"/>
  <c r="X1880" i="5" s="1"/>
  <c r="V1881" i="5"/>
  <c r="E1881" i="5"/>
  <c r="X1881" i="5" s="1"/>
  <c r="V1882" i="5"/>
  <c r="E1882" i="5"/>
  <c r="X1882" i="5" s="1"/>
  <c r="V1883" i="5"/>
  <c r="E1883" i="5"/>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V1896" i="5"/>
  <c r="E1896" i="5"/>
  <c r="V1897" i="5"/>
  <c r="E1897" i="5"/>
  <c r="X1897" i="5" s="1"/>
  <c r="V1898" i="5"/>
  <c r="E1898" i="5"/>
  <c r="X1898" i="5" s="1"/>
  <c r="V1899" i="5"/>
  <c r="E1899" i="5"/>
  <c r="V1900" i="5"/>
  <c r="E1900" i="5"/>
  <c r="X1900" i="5" s="1"/>
  <c r="V1901" i="5"/>
  <c r="E1901" i="5"/>
  <c r="X1901" i="5" s="1"/>
  <c r="V1902" i="5"/>
  <c r="E1902" i="5"/>
  <c r="X1902" i="5" s="1"/>
  <c r="V1903" i="5"/>
  <c r="E1903" i="5"/>
  <c r="V1904" i="5"/>
  <c r="E1904" i="5"/>
  <c r="X1904" i="5" s="1"/>
  <c r="V1905" i="5"/>
  <c r="E1905" i="5"/>
  <c r="X1905" i="5" s="1"/>
  <c r="V1906" i="5"/>
  <c r="E1906" i="5"/>
  <c r="X1906" i="5" s="1"/>
  <c r="V1907" i="5"/>
  <c r="E1907" i="5"/>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V2012" i="5"/>
  <c r="E2012" i="5"/>
  <c r="X2012" i="5" s="1"/>
  <c r="V2013" i="5"/>
  <c r="E2013" i="5"/>
  <c r="X2013" i="5" s="1"/>
  <c r="V2014" i="5"/>
  <c r="E2014" i="5"/>
  <c r="X2014" i="5" s="1"/>
  <c r="V2015" i="5"/>
  <c r="E2015" i="5"/>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V2048" i="5"/>
  <c r="E2048" i="5"/>
  <c r="X2048" i="5" s="1"/>
  <c r="V2049" i="5"/>
  <c r="E2049" i="5"/>
  <c r="X2049" i="5" s="1"/>
  <c r="V2050" i="5"/>
  <c r="E2050" i="5"/>
  <c r="X2050" i="5" s="1"/>
  <c r="V2051" i="5"/>
  <c r="E2051" i="5"/>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V2076" i="5"/>
  <c r="E2076" i="5"/>
  <c r="V2077" i="5"/>
  <c r="E2077" i="5"/>
  <c r="X2077" i="5" s="1"/>
  <c r="V2078" i="5"/>
  <c r="E2078" i="5"/>
  <c r="X2078" i="5" s="1"/>
  <c r="V2079" i="5"/>
  <c r="E2079" i="5"/>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V2165" i="5"/>
  <c r="E2165" i="5"/>
  <c r="X2165" i="5" s="1"/>
  <c r="V2166" i="5"/>
  <c r="E2166" i="5"/>
  <c r="X2166" i="5" s="1"/>
  <c r="V2167" i="5"/>
  <c r="E2167" i="5"/>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V2196" i="5"/>
  <c r="E2196" i="5"/>
  <c r="X2196" i="5" s="1"/>
  <c r="V2197" i="5"/>
  <c r="E2197" i="5"/>
  <c r="X2197" i="5" s="1"/>
  <c r="V2198" i="5"/>
  <c r="E2198" i="5"/>
  <c r="X2198" i="5" s="1"/>
  <c r="V2199" i="5"/>
  <c r="E2199" i="5"/>
  <c r="V2200" i="5"/>
  <c r="E2200" i="5"/>
  <c r="V2201" i="5"/>
  <c r="E2201" i="5"/>
  <c r="X2201" i="5" s="1"/>
  <c r="V2202" i="5"/>
  <c r="E2202" i="5"/>
  <c r="X2202" i="5" s="1"/>
  <c r="V2203" i="5"/>
  <c r="E2203" i="5"/>
  <c r="V2204" i="5"/>
  <c r="E2204" i="5"/>
  <c r="X2204" i="5" s="1"/>
  <c r="V2205" i="5"/>
  <c r="E2205" i="5"/>
  <c r="X2205" i="5" s="1"/>
  <c r="V2206" i="5"/>
  <c r="E2206" i="5"/>
  <c r="X2206" i="5" s="1"/>
  <c r="V2207" i="5"/>
  <c r="E2207" i="5"/>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V2240" i="5"/>
  <c r="E2240" i="5"/>
  <c r="X2240" i="5" s="1"/>
  <c r="V2241" i="5"/>
  <c r="E2241" i="5"/>
  <c r="X2241" i="5" s="1"/>
  <c r="V2242" i="5"/>
  <c r="E2242" i="5"/>
  <c r="X2242" i="5" s="1"/>
  <c r="V2243" i="5"/>
  <c r="E2243" i="5"/>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V2268" i="5"/>
  <c r="E2268" i="5"/>
  <c r="X2268" i="5" s="1"/>
  <c r="V2269" i="5"/>
  <c r="E2269" i="5"/>
  <c r="X2269" i="5" s="1"/>
  <c r="V2270" i="5"/>
  <c r="E2270" i="5"/>
  <c r="X2270" i="5" s="1"/>
  <c r="V2271" i="5"/>
  <c r="E2271" i="5"/>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V2300" i="5"/>
  <c r="E2300" i="5"/>
  <c r="X2300" i="5" s="1"/>
  <c r="V2301" i="5"/>
  <c r="E2301" i="5"/>
  <c r="X2301" i="5" s="1"/>
  <c r="V2302" i="5"/>
  <c r="E2302" i="5"/>
  <c r="X2302" i="5" s="1"/>
  <c r="V2303" i="5"/>
  <c r="E2303" i="5"/>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V2329" i="5"/>
  <c r="E2329" i="5"/>
  <c r="X2329" i="5" s="1"/>
  <c r="V2330" i="5"/>
  <c r="E2330" i="5"/>
  <c r="X2330" i="5" s="1"/>
  <c r="V2331" i="5"/>
  <c r="E2331" i="5"/>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V2432" i="5"/>
  <c r="E2432" i="5"/>
  <c r="V2433" i="5"/>
  <c r="E2433" i="5"/>
  <c r="X2433" i="5" s="1"/>
  <c r="V2434" i="5"/>
  <c r="E2434" i="5"/>
  <c r="X2434" i="5" s="1"/>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X2443" i="5" s="1"/>
  <c r="V2444" i="5"/>
  <c r="E2444" i="5"/>
  <c r="V2445" i="5"/>
  <c r="E2445" i="5"/>
  <c r="X2445" i="5" s="1"/>
  <c r="V2446" i="5"/>
  <c r="E2446" i="5"/>
  <c r="X2446" i="5" s="1"/>
  <c r="V2447" i="5"/>
  <c r="E2447" i="5"/>
  <c r="V2448" i="5"/>
  <c r="E2448" i="5"/>
  <c r="X2448" i="5" s="1"/>
  <c r="V2449" i="5"/>
  <c r="E2449" i="5"/>
  <c r="X2449" i="5" s="1"/>
  <c r="V2450" i="5"/>
  <c r="E2450" i="5"/>
  <c r="X2450" i="5" s="1"/>
  <c r="V2451" i="5"/>
  <c r="E2451" i="5"/>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c r="B58" i="6"/>
  <c r="G58" i="6"/>
  <c r="B57" i="6"/>
  <c r="G57" i="6" s="1"/>
  <c r="B56" i="6"/>
  <c r="G56" i="6" s="1"/>
  <c r="B55" i="6"/>
  <c r="G55" i="6" s="1"/>
  <c r="B54" i="6"/>
  <c r="G54" i="6"/>
  <c r="B17" i="6"/>
  <c r="B16" i="6"/>
  <c r="B15" i="6"/>
  <c r="F20" i="6" s="1"/>
  <c r="B14" i="6"/>
  <c r="G14" i="6"/>
  <c r="H14" i="6" s="1"/>
  <c r="H13" i="6"/>
  <c r="B12" i="6"/>
  <c r="G12" i="6"/>
  <c r="H12" i="6"/>
  <c r="D12" i="6" s="1"/>
  <c r="B11" i="6"/>
  <c r="G11" i="6"/>
  <c r="H11" i="6"/>
  <c r="D11" i="6" s="1"/>
  <c r="G9" i="6"/>
  <c r="H9" i="6" s="1"/>
  <c r="D9" i="6" s="1"/>
  <c r="B8" i="6"/>
  <c r="G8" i="6" s="1"/>
  <c r="H8" i="6" s="1"/>
  <c r="D8" i="6" s="1"/>
  <c r="B7" i="6"/>
  <c r="G7" i="6"/>
  <c r="H7" i="6" s="1"/>
  <c r="D7" i="6" s="1"/>
  <c r="B6" i="6"/>
  <c r="G6" i="6"/>
  <c r="B5" i="6"/>
  <c r="F6" i="6" s="1"/>
  <c r="H6" i="6" s="1"/>
  <c r="D6" i="6" s="1"/>
  <c r="B4" i="6"/>
  <c r="G4" i="6" s="1"/>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B46" i="4" s="1"/>
  <c r="A31" i="6" s="1"/>
  <c r="P45" i="4"/>
  <c r="P44" i="4"/>
  <c r="P43" i="4"/>
  <c r="Q43" i="4" s="1"/>
  <c r="P41" i="4"/>
  <c r="P40" i="4"/>
  <c r="B40" i="4" s="1"/>
  <c r="B58" i="4" s="1"/>
  <c r="A41" i="6" s="1"/>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X67" i="5"/>
  <c r="I67" i="5"/>
  <c r="F67" i="5"/>
  <c r="H19" i="5"/>
  <c r="R19" i="5"/>
  <c r="J19" i="5"/>
  <c r="X19" i="5"/>
  <c r="H35" i="5"/>
  <c r="X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H131" i="5"/>
  <c r="F131" i="5"/>
  <c r="X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X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X111"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F523" i="5"/>
  <c r="R566" i="5"/>
  <c r="F566" i="5"/>
  <c r="J638" i="5"/>
  <c r="R638" i="5"/>
  <c r="F638" i="5"/>
  <c r="I726" i="5"/>
  <c r="F726" i="5"/>
  <c r="I742" i="5"/>
  <c r="F742" i="5"/>
  <c r="AB322" i="5"/>
  <c r="J23" i="5"/>
  <c r="AB32" i="5"/>
  <c r="J39" i="5"/>
  <c r="J5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D22" i="6" s="1"/>
  <c r="B22" i="6"/>
  <c r="F27" i="6"/>
  <c r="F2442" i="5"/>
  <c r="J2442" i="5"/>
  <c r="I2442" i="5"/>
  <c r="H2442" i="5"/>
  <c r="AB2460" i="5"/>
  <c r="F2497" i="5"/>
  <c r="R2497" i="5"/>
  <c r="J2497" i="5"/>
  <c r="I2497" i="5"/>
  <c r="H2497" i="5"/>
  <c r="S2501" i="5"/>
  <c r="F64" i="6"/>
  <c r="G5" i="6"/>
  <c r="H5" i="6"/>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G15" i="6"/>
  <c r="H15" i="6" s="1"/>
  <c r="B20" i="6"/>
  <c r="B35" i="6" s="1"/>
  <c r="G3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F24" i="6" s="1"/>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H2069" i="5"/>
  <c r="J1959" i="5"/>
  <c r="R1959" i="5"/>
  <c r="I678" i="5"/>
  <c r="H678" i="5"/>
  <c r="J987" i="5"/>
  <c r="S606" i="5"/>
  <c r="S610" i="5"/>
  <c r="X363" i="5"/>
  <c r="X347" i="5"/>
  <c r="X456" i="5"/>
  <c r="S598" i="5"/>
  <c r="X503" i="5"/>
  <c r="X323" i="5"/>
  <c r="X483" i="5"/>
  <c r="X555" i="5"/>
  <c r="X535" i="5"/>
  <c r="X149" i="5"/>
  <c r="X387" i="5"/>
  <c r="X559" i="5"/>
  <c r="S532" i="5"/>
  <c r="X336" i="5"/>
  <c r="S356" i="5"/>
  <c r="S343" i="5"/>
  <c r="X331" i="5"/>
  <c r="X451" i="5"/>
  <c r="X335" i="5"/>
  <c r="X369" i="5"/>
  <c r="X315" i="5"/>
  <c r="S315" i="5"/>
  <c r="X96" i="5"/>
  <c r="X327" i="5"/>
  <c r="X311" i="5"/>
  <c r="X253" i="5"/>
  <c r="S357" i="5"/>
  <c r="X383" i="5"/>
  <c r="S383" i="5"/>
  <c r="X76" i="5"/>
  <c r="X319" i="5"/>
  <c r="B32" i="6"/>
  <c r="G32" i="6" s="1"/>
  <c r="H32" i="6" s="1"/>
  <c r="D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X135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B52" i="6"/>
  <c r="G52" i="6"/>
  <c r="B37" i="6"/>
  <c r="G37" i="6" s="1"/>
  <c r="H37" i="6" s="1"/>
  <c r="D37" i="6" s="1"/>
  <c r="B42" i="6"/>
  <c r="G42" i="6" s="1"/>
  <c r="B39" i="6"/>
  <c r="G39" i="6"/>
  <c r="B34" i="6"/>
  <c r="G34" i="6"/>
  <c r="F2426" i="5"/>
  <c r="R2426" i="5"/>
  <c r="J2426" i="5"/>
  <c r="I2426" i="5"/>
  <c r="H2426" i="5"/>
  <c r="F2446" i="5"/>
  <c r="H2446" i="5"/>
  <c r="J2446" i="5"/>
  <c r="I2446" i="5"/>
  <c r="R2446" i="5"/>
  <c r="G22" i="6"/>
  <c r="B47" i="6"/>
  <c r="G47" i="6"/>
  <c r="H47" i="6" s="1"/>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X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X2439" i="5"/>
  <c r="R2439" i="5"/>
  <c r="J2439" i="5"/>
  <c r="I2439" i="5"/>
  <c r="F2414" i="5"/>
  <c r="R2414" i="5"/>
  <c r="J2414" i="5"/>
  <c r="I2414" i="5"/>
  <c r="H2414" i="5"/>
  <c r="J2448" i="5"/>
  <c r="F2448" i="5"/>
  <c r="I2448" i="5"/>
  <c r="H2448" i="5"/>
  <c r="R2448" i="5"/>
  <c r="B27" i="6"/>
  <c r="G27" i="6"/>
  <c r="H27" i="6" s="1"/>
  <c r="D27" i="6" s="1"/>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s="1"/>
  <c r="D42" i="6" s="1"/>
  <c r="F68" i="6"/>
  <c r="F32" i="6"/>
  <c r="F52" i="6"/>
  <c r="H52" i="6" s="1"/>
  <c r="D52" i="6" s="1"/>
  <c r="F47" i="6"/>
  <c r="F37" i="6"/>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X1327" i="5"/>
  <c r="H1072" i="5"/>
  <c r="F1072" i="5"/>
  <c r="X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X465" i="5"/>
  <c r="X140" i="5"/>
  <c r="X611" i="5"/>
  <c r="S611" i="5"/>
  <c r="S601" i="5"/>
  <c r="X340" i="5"/>
  <c r="X467" i="5"/>
  <c r="X427" i="5"/>
  <c r="X287" i="5"/>
  <c r="X407" i="5"/>
  <c r="X152" i="5"/>
  <c r="X180" i="5"/>
  <c r="X375" i="5"/>
  <c r="X296" i="5"/>
  <c r="X192" i="5"/>
  <c r="X176" i="5"/>
  <c r="X567" i="5"/>
  <c r="X151" i="5"/>
  <c r="X91" i="5"/>
  <c r="X524" i="5"/>
  <c r="X496" i="5"/>
  <c r="X103" i="5"/>
  <c r="X339" i="5"/>
  <c r="X359" i="5"/>
  <c r="X328" i="5"/>
  <c r="X591" i="5"/>
  <c r="X595" i="5"/>
  <c r="X411" i="5"/>
  <c r="X439" i="5"/>
  <c r="S600" i="5"/>
  <c r="X447" i="5"/>
  <c r="X251" i="5"/>
  <c r="X423" i="5"/>
  <c r="X191" i="5"/>
  <c r="X243" i="5"/>
  <c r="X403" i="5"/>
  <c r="X164" i="5"/>
  <c r="X553" i="5"/>
  <c r="X308" i="5"/>
  <c r="X200" i="5"/>
  <c r="X316" i="5"/>
  <c r="S382" i="5"/>
  <c r="X256" i="5"/>
  <c r="X288" i="5"/>
  <c r="X367" i="5"/>
  <c r="X525" i="5"/>
  <c r="X475" i="5"/>
  <c r="X431" i="5"/>
  <c r="X305" i="5"/>
  <c r="X207" i="5"/>
  <c r="X395" i="5"/>
  <c r="X115" i="5"/>
  <c r="S533" i="5"/>
  <c r="X148" i="5"/>
  <c r="X545" i="5"/>
  <c r="X575" i="5"/>
  <c r="X355" i="5"/>
  <c r="S355" i="5"/>
  <c r="X588" i="5"/>
  <c r="X391" i="5"/>
  <c r="S602" i="5"/>
  <c r="X587" i="5"/>
  <c r="X312" i="5"/>
  <c r="X156" i="5"/>
  <c r="X549" i="5"/>
  <c r="X124" i="5"/>
  <c r="X603" i="5"/>
  <c r="S603" i="5"/>
  <c r="X184" i="5"/>
  <c r="X104" i="5"/>
  <c r="X228" i="5"/>
  <c r="S605" i="5"/>
  <c r="X279" i="5"/>
  <c r="X163" i="5"/>
  <c r="X443" i="5"/>
  <c r="X571" i="5"/>
  <c r="X607" i="5"/>
  <c r="S607" i="5"/>
  <c r="X489" i="5"/>
  <c r="X579" i="5"/>
  <c r="X473" i="5"/>
  <c r="X132" i="5"/>
  <c r="X303" i="5"/>
  <c r="X211" i="5"/>
  <c r="X435" i="5"/>
  <c r="X43" i="5"/>
  <c r="X215" i="5"/>
  <c r="X580" i="5"/>
  <c r="X87" i="5"/>
  <c r="S314" i="5"/>
  <c r="X463" i="5"/>
  <c r="X160" i="5"/>
  <c r="X240" i="5"/>
  <c r="X252" i="5"/>
  <c r="X583" i="5"/>
  <c r="X419" i="5"/>
  <c r="X415" i="5"/>
  <c r="X239" i="5"/>
  <c r="X608" i="5"/>
  <c r="X71" i="5"/>
  <c r="AB1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H17" i="5"/>
  <c r="I17" i="5"/>
  <c r="J17" i="5"/>
  <c r="R17" i="5"/>
  <c r="F17" i="5"/>
  <c r="X17" i="5"/>
  <c r="S17" i="5"/>
  <c r="G64" i="6" a="1"/>
  <c r="C16" i="5" l="1"/>
  <c r="C15" i="5"/>
  <c r="V13" i="5"/>
  <c r="G13" i="5" s="1"/>
  <c r="AB13" i="5"/>
  <c r="C12" i="5"/>
  <c r="C6" i="5"/>
  <c r="C11" i="5"/>
  <c r="C5" i="5"/>
  <c r="C10" i="5"/>
  <c r="C8" i="5"/>
  <c r="C9" i="5"/>
  <c r="C7" i="5"/>
  <c r="C14" i="5"/>
  <c r="B63" i="4"/>
  <c r="A45" i="6" s="1"/>
  <c r="B69" i="4"/>
  <c r="A50" i="6" s="1"/>
  <c r="B51" i="4"/>
  <c r="A35" i="6" s="1"/>
  <c r="A25" i="6"/>
  <c r="G20" i="6"/>
  <c r="F25" i="6"/>
  <c r="B50" i="6"/>
  <c r="G50" i="6" s="1"/>
  <c r="B25" i="6"/>
  <c r="G25" i="6" s="1"/>
  <c r="B30" i="6"/>
  <c r="G30" i="6" s="1"/>
  <c r="B45" i="6"/>
  <c r="G45" i="6" s="1"/>
  <c r="B40" i="6"/>
  <c r="G40" i="6" s="1"/>
  <c r="H20" i="6"/>
  <c r="D20" i="6" s="1"/>
  <c r="D17" i="6"/>
  <c r="K68" i="6"/>
  <c r="C47" i="6"/>
  <c r="D47" i="6"/>
  <c r="B65" i="4"/>
  <c r="A47" i="6" s="1"/>
  <c r="C37" i="6"/>
  <c r="B52" i="4"/>
  <c r="A36" i="6" s="1"/>
  <c r="B53" i="4"/>
  <c r="A37" i="6" s="1"/>
  <c r="C32" i="6"/>
  <c r="B70" i="4"/>
  <c r="A51" i="6" s="1"/>
  <c r="C52" i="6"/>
  <c r="C42" i="6"/>
  <c r="C17" i="6"/>
  <c r="C27" i="6"/>
  <c r="C22" i="6"/>
  <c r="G16" i="6"/>
  <c r="H16" i="6" s="1"/>
  <c r="C16" i="6"/>
  <c r="F21" i="6"/>
  <c r="B21" i="6"/>
  <c r="D15" i="6"/>
  <c r="C11" i="6"/>
  <c r="C15" i="6"/>
  <c r="F29" i="6"/>
  <c r="F34" i="6"/>
  <c r="H34" i="6" s="1"/>
  <c r="D34" i="6" s="1"/>
  <c r="F39" i="6"/>
  <c r="H39" i="6" s="1"/>
  <c r="D39" i="6" s="1"/>
  <c r="F65" i="6"/>
  <c r="F49" i="6"/>
  <c r="F44" i="6"/>
  <c r="H24" i="6"/>
  <c r="D24" i="6" s="1"/>
  <c r="D14" i="6"/>
  <c r="B83" i="4"/>
  <c r="A59" i="6" s="1"/>
  <c r="B79" i="4"/>
  <c r="A57" i="6" s="1"/>
  <c r="B85" i="4"/>
  <c r="A60" i="6" s="1"/>
  <c r="B43" i="4"/>
  <c r="A28" i="6" s="1"/>
  <c r="B49" i="4"/>
  <c r="A33" i="6" s="1"/>
  <c r="B31" i="4"/>
  <c r="A18" i="6" s="1"/>
  <c r="B87" i="4"/>
  <c r="A62" i="6" s="1"/>
  <c r="B75" i="4"/>
  <c r="A54" i="6" s="1"/>
  <c r="B81" i="4"/>
  <c r="A58" i="6" s="1"/>
  <c r="B55" i="4"/>
  <c r="A38" i="6" s="1"/>
  <c r="B67" i="4"/>
  <c r="A48" i="6" s="1"/>
  <c r="B89" i="4"/>
  <c r="A63" i="6" s="1"/>
  <c r="B37" i="4"/>
  <c r="A23" i="6" s="1"/>
  <c r="B77" i="4"/>
  <c r="A55" i="6" s="1"/>
  <c r="B61" i="4"/>
  <c r="A43" i="6" s="1"/>
  <c r="G19" i="6"/>
  <c r="H19" i="6" s="1"/>
  <c r="D19" i="6" s="1"/>
  <c r="B49" i="6"/>
  <c r="G49" i="6" s="1"/>
  <c r="B24" i="6"/>
  <c r="G24" i="6" s="1"/>
  <c r="B44" i="6"/>
  <c r="G44" i="6" s="1"/>
  <c r="C34" i="6"/>
  <c r="D49" i="4"/>
  <c r="B29" i="6"/>
  <c r="G29" i="6" s="1"/>
  <c r="C12" i="6"/>
  <c r="C39" i="6"/>
  <c r="C14" i="6"/>
  <c r="A14" i="6"/>
  <c r="B62" i="4"/>
  <c r="A44" i="6" s="1"/>
  <c r="B35" i="4"/>
  <c r="A22" i="6" s="1"/>
  <c r="D37" i="4"/>
  <c r="A26" i="6"/>
  <c r="D67" i="4"/>
  <c r="C9" i="6"/>
  <c r="C10" i="6"/>
  <c r="C7" i="6"/>
  <c r="C8" i="6"/>
  <c r="C6" i="6"/>
  <c r="B64" i="4"/>
  <c r="A46" i="6" s="1"/>
  <c r="G37" i="4"/>
  <c r="C5" i="6"/>
  <c r="B68" i="4"/>
  <c r="A49" i="6" s="1"/>
  <c r="B56" i="4"/>
  <c r="A39" i="6" s="1"/>
  <c r="B71" i="4"/>
  <c r="A52" i="6" s="1"/>
  <c r="B59" i="4"/>
  <c r="A42" i="6" s="1"/>
  <c r="C4" i="6"/>
  <c r="A15" i="6"/>
  <c r="D74" i="4"/>
  <c r="D61" i="4"/>
  <c r="D43" i="4"/>
  <c r="D31" i="4"/>
  <c r="G49" i="4"/>
  <c r="G61" i="4"/>
  <c r="B34" i="4"/>
  <c r="A21" i="6" s="1"/>
  <c r="B50" i="4"/>
  <c r="A34" i="6" s="1"/>
  <c r="G55" i="4"/>
  <c r="G67" i="4"/>
  <c r="G31" i="4"/>
  <c r="G64" i="6"/>
  <c r="G74" i="4"/>
  <c r="V15" i="5" l="1"/>
  <c r="AB15" i="5"/>
  <c r="V16" i="5"/>
  <c r="AB16" i="5"/>
  <c r="AB7" i="5"/>
  <c r="V7" i="5"/>
  <c r="V9" i="5"/>
  <c r="G9" i="5" s="1"/>
  <c r="AB9" i="5"/>
  <c r="J13" i="5"/>
  <c r="E13" i="5"/>
  <c r="F13" i="5"/>
  <c r="H13" i="5"/>
  <c r="R13" i="5"/>
  <c r="I13" i="5"/>
  <c r="AB8" i="5"/>
  <c r="V8" i="5"/>
  <c r="AB10" i="5"/>
  <c r="V10" i="5"/>
  <c r="G10" i="5" s="1"/>
  <c r="V5" i="5"/>
  <c r="G5" i="5" s="1"/>
  <c r="AB5" i="5"/>
  <c r="AB11" i="5"/>
  <c r="V11" i="5"/>
  <c r="G11" i="5" s="1"/>
  <c r="V14" i="5"/>
  <c r="AB14" i="5"/>
  <c r="V6" i="5"/>
  <c r="G6" i="5" s="1"/>
  <c r="AB6" i="5"/>
  <c r="AB12" i="5"/>
  <c r="V12" i="5"/>
  <c r="F69" i="6"/>
  <c r="C69" i="6" s="1"/>
  <c r="K66" i="6"/>
  <c r="H40" i="6"/>
  <c r="F45" i="6"/>
  <c r="H45" i="6" s="1"/>
  <c r="F50" i="6"/>
  <c r="H50" i="6" s="1"/>
  <c r="F40" i="6"/>
  <c r="F66" i="6"/>
  <c r="F30" i="6"/>
  <c r="H30" i="6" s="1"/>
  <c r="H25" i="6"/>
  <c r="F35" i="6"/>
  <c r="H35" i="6" s="1"/>
  <c r="C20" i="6"/>
  <c r="G21" i="6"/>
  <c r="H21" i="6" s="1"/>
  <c r="F26" i="6"/>
  <c r="B26" i="6"/>
  <c r="G26" i="6" s="1"/>
  <c r="B36" i="6"/>
  <c r="G36" i="6" s="1"/>
  <c r="B51" i="6"/>
  <c r="G51" i="6" s="1"/>
  <c r="B46" i="6"/>
  <c r="G46" i="6" s="1"/>
  <c r="B41" i="6"/>
  <c r="G41" i="6" s="1"/>
  <c r="D16" i="6"/>
  <c r="B31" i="6"/>
  <c r="G31" i="6" s="1"/>
  <c r="H44" i="6"/>
  <c r="C2" i="6"/>
  <c r="B2" i="6"/>
  <c r="H49" i="6"/>
  <c r="C24" i="6"/>
  <c r="H29" i="6"/>
  <c r="C19" i="6"/>
  <c r="K65" i="6"/>
  <c r="B64" i="6"/>
  <c r="H64" i="6"/>
  <c r="H16" i="5" l="1"/>
  <c r="E16" i="5"/>
  <c r="F16" i="5"/>
  <c r="R16" i="5"/>
  <c r="G16" i="5"/>
  <c r="J16" i="5"/>
  <c r="I16" i="5"/>
  <c r="F15" i="5"/>
  <c r="J15" i="5"/>
  <c r="I15" i="5"/>
  <c r="H15" i="5"/>
  <c r="R15" i="5"/>
  <c r="E15" i="5"/>
  <c r="G15" i="5"/>
  <c r="E8" i="5"/>
  <c r="R8" i="5"/>
  <c r="H8" i="5"/>
  <c r="I8" i="5"/>
  <c r="F8" i="5"/>
  <c r="J8" i="5"/>
  <c r="R14" i="5"/>
  <c r="H14" i="5"/>
  <c r="I14" i="5"/>
  <c r="F14" i="5"/>
  <c r="J14" i="5"/>
  <c r="E14" i="5"/>
  <c r="H5" i="5"/>
  <c r="F5" i="5"/>
  <c r="I5" i="5"/>
  <c r="R5" i="5"/>
  <c r="J5" i="5"/>
  <c r="E5" i="5"/>
  <c r="G8" i="5"/>
  <c r="E12" i="5"/>
  <c r="J12" i="5"/>
  <c r="F12" i="5"/>
  <c r="H12" i="5"/>
  <c r="I12" i="5"/>
  <c r="R12" i="5"/>
  <c r="G14" i="5"/>
  <c r="F9" i="5"/>
  <c r="E9" i="5"/>
  <c r="H9" i="5"/>
  <c r="I9" i="5"/>
  <c r="J9" i="5"/>
  <c r="R9" i="5"/>
  <c r="H11" i="5"/>
  <c r="R11" i="5"/>
  <c r="J11" i="5"/>
  <c r="I11" i="5"/>
  <c r="F11" i="5"/>
  <c r="E11" i="5"/>
  <c r="H7" i="5"/>
  <c r="R7" i="5"/>
  <c r="J7" i="5"/>
  <c r="F7" i="5"/>
  <c r="I7" i="5"/>
  <c r="E7" i="5"/>
  <c r="I10" i="5"/>
  <c r="F10" i="5"/>
  <c r="J10" i="5"/>
  <c r="R10" i="5"/>
  <c r="E10" i="5"/>
  <c r="H10" i="5"/>
  <c r="G7" i="5"/>
  <c r="G12" i="5"/>
  <c r="I6" i="5"/>
  <c r="J6" i="5"/>
  <c r="F6" i="5"/>
  <c r="H6" i="5"/>
  <c r="E6" i="5"/>
  <c r="R6" i="5"/>
  <c r="G66" i="6"/>
  <c r="H66" i="6" s="1"/>
  <c r="G68" i="6"/>
  <c r="H68" i="6" s="1"/>
  <c r="G67" i="6"/>
  <c r="G65" i="6"/>
  <c r="H65" i="6" s="1"/>
  <c r="C65" i="6" s="1"/>
  <c r="X13" i="5"/>
  <c r="D45" i="6"/>
  <c r="C45" i="6"/>
  <c r="D30" i="6"/>
  <c r="C30" i="6"/>
  <c r="D50" i="6"/>
  <c r="C50" i="6"/>
  <c r="D40" i="6"/>
  <c r="C40" i="6"/>
  <c r="D35" i="6"/>
  <c r="C35" i="6"/>
  <c r="D25" i="6"/>
  <c r="C25" i="6"/>
  <c r="D21" i="6"/>
  <c r="C21" i="6"/>
  <c r="K67" i="6"/>
  <c r="F67" i="6"/>
  <c r="F31" i="6"/>
  <c r="H31" i="6" s="1"/>
  <c r="F51" i="6"/>
  <c r="H51" i="6" s="1"/>
  <c r="F46" i="6"/>
  <c r="H46" i="6" s="1"/>
  <c r="F36" i="6"/>
  <c r="H36" i="6" s="1"/>
  <c r="H26" i="6"/>
  <c r="F41" i="6"/>
  <c r="H41" i="6" s="1"/>
  <c r="F54" i="6"/>
  <c r="D29" i="6"/>
  <c r="C29" i="6"/>
  <c r="D49" i="6"/>
  <c r="C49" i="6"/>
  <c r="D44" i="6"/>
  <c r="C44" i="6"/>
  <c r="C64" i="6"/>
  <c r="D64" i="6"/>
  <c r="S16" i="5"/>
  <c r="S15" i="5"/>
  <c r="T15" i="5"/>
  <c r="T16" i="5"/>
  <c r="S13" i="5"/>
  <c r="X15" i="5" l="1"/>
  <c r="X16" i="5"/>
  <c r="D66" i="6"/>
  <c r="C66" i="6"/>
  <c r="D68" i="6"/>
  <c r="C68" i="6"/>
  <c r="X7" i="5"/>
  <c r="X9" i="5"/>
  <c r="X12" i="5"/>
  <c r="X14" i="5"/>
  <c r="X11" i="5"/>
  <c r="D65" i="6"/>
  <c r="H67" i="6"/>
  <c r="D67" i="6" s="1"/>
  <c r="X6" i="5"/>
  <c r="X10" i="5"/>
  <c r="X5" i="5"/>
  <c r="G69" i="6" a="1"/>
  <c r="G69" i="6" s="1"/>
  <c r="H69" i="6" s="1"/>
  <c r="X8" i="5"/>
  <c r="F57" i="6"/>
  <c r="H57" i="6" s="1"/>
  <c r="H54" i="6"/>
  <c r="F55" i="6"/>
  <c r="F63" i="6"/>
  <c r="H63" i="6" s="1"/>
  <c r="F62" i="6"/>
  <c r="H62" i="6" s="1"/>
  <c r="F59" i="6"/>
  <c r="H59" i="6" s="1"/>
  <c r="F58" i="6"/>
  <c r="H58" i="6" s="1"/>
  <c r="F60" i="6"/>
  <c r="H60" i="6" s="1"/>
  <c r="D41" i="6"/>
  <c r="C41" i="6"/>
  <c r="D26" i="6"/>
  <c r="C26" i="6"/>
  <c r="D36" i="6"/>
  <c r="C36" i="6"/>
  <c r="D46" i="6"/>
  <c r="C46" i="6"/>
  <c r="D51" i="6"/>
  <c r="C51" i="6"/>
  <c r="D31" i="6"/>
  <c r="C31" i="6"/>
  <c r="T13" i="5"/>
  <c r="S12" i="5"/>
  <c r="S5" i="5"/>
  <c r="S14" i="5"/>
  <c r="S6" i="5"/>
  <c r="S11" i="5"/>
  <c r="S10" i="5"/>
  <c r="S7" i="5"/>
  <c r="S8" i="5"/>
  <c r="S9" i="5"/>
  <c r="C67" i="6" l="1"/>
  <c r="F56" i="6"/>
  <c r="H56" i="6" s="1"/>
  <c r="H55" i="6"/>
  <c r="D54" i="6"/>
  <c r="C54" i="6"/>
  <c r="D57" i="6"/>
  <c r="C57" i="6"/>
  <c r="D60" i="6"/>
  <c r="C60" i="6"/>
  <c r="D58" i="6"/>
  <c r="C58" i="6"/>
  <c r="D59" i="6"/>
  <c r="C59" i="6"/>
  <c r="D62" i="6"/>
  <c r="C62" i="6"/>
  <c r="D63" i="6"/>
  <c r="C63" i="6"/>
  <c r="T9" i="5"/>
  <c r="T8" i="5"/>
  <c r="T7" i="5"/>
  <c r="T10" i="5"/>
  <c r="T12" i="5"/>
  <c r="T11" i="5"/>
  <c r="T6" i="5"/>
  <c r="T14" i="5"/>
  <c r="T5" i="5"/>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<sst xmlns="http://schemas.openxmlformats.org/spreadsheetml/2006/main" count="22535" uniqueCount="15873">
  <si>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</si>
  <si>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</si>
  <si>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</si>
  <si>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</si>
  <si>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</si>
  <si>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</si>
  <si>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</si>
  <si>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</si>
  <si>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</si>
  <si>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</si>
  <si>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</si>
  <si>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</si>
  <si>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</si>
  <si>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</si>
  <si>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</si>
  <si>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</si>
  <si>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</si>
  <si>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</si>
  <si>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</si>
  <si>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</si>
  <si>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</si>
  <si>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</si>
  <si>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</si>
  <si>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</si>
  <si>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</si>
  <si>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</si>
  <si>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</si>
  <si>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</si>
  <si>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</si>
  <si>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</si>
  <si>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</si>
  <si>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</si>
  <si>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</si>
  <si>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</si>
  <si>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</si>
  <si>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</si>
  <si>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</si>
  <si>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</si>
  <si>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</si>
  <si>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</si>
  <si>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</si>
  <si>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</si>
  <si>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</si>
  <si>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</si>
  <si>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</si>
  <si>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</si>
  <si>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</si>
  <si>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</si>
  <si>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</si>
  <si>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</si>
  <si>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</si>
  <si>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</si>
  <si>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</si>
  <si>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</si>
  <si>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</si>
  <si>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</si>
  <si>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</si>
  <si>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</si>
  <si>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</si>
  <si>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</si>
  <si>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</si>
  <si>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</si>
  <si>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</si>
  <si>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</si>
  <si>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</si>
  <si>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</si>
  <si>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</si>
  <si>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</si>
  <si>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</si>
  <si>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</si>
  <si>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</si>
  <si>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</si>
  <si>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</si>
  <si>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</si>
  <si>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</si>
  <si>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</si>
  <si>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</si>
  <si>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</si>
  <si>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</si>
  <si>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</si>
  <si>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</si>
  <si>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</si>
  <si>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</si>
  <si>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</si>
  <si>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</si>
  <si>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</si>
  <si>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</si>
  <si>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</si>
  <si>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</si>
  <si>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</si>
  <si>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</si>
  <si>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</si>
  <si>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</si>
  <si>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</si>
  <si>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</si>
  <si>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</si>
  <si>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</si>
  <si>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</si>
  <si>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</si>
  <si>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</si>
  <si>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</si>
  <si>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</si>
  <si>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</si>
  <si>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</si>
  <si>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</si>
  <si>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</si>
  <si>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</si>
  <si>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</si>
  <si>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</si>
  <si>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</si>
  <si>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</si>
  <si>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</si>
  <si>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</si>
  <si>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</si>
  <si>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</si>
  <si>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</si>
  <si>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</si>
  <si>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</si>
  <si>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</si>
  <si>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</si>
  <si>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</si>
  <si>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</si>
  <si>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</si>
  <si>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</si>
  <si>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</si>
  <si>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</si>
  <si>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</si>
  <si>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</si>
  <si>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</si>
  <si>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</si>
  <si>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</si>
  <si>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</si>
  <si>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</si>
  <si>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</si>
  <si>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</si>
  <si>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</si>
  <si>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</si>
  <si>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</si>
  <si>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</si>
  <si>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</si>
  <si>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</si>
  <si>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</si>
  <si>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</si>
  <si>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</si>
  <si>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</si>
  <si>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</si>
  <si>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</si>
  <si>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</si>
  <si>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</si>
  <si>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</si>
  <si>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</si>
  <si>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</si>
  <si>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</si>
  <si>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</si>
  <si>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</si>
  <si>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</si>
  <si>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</si>
  <si>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</si>
  <si>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</si>
  <si>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</si>
  <si>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</si>
  <si>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</si>
  <si>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</si>
  <si>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</si>
  <si>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</si>
  <si>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</si>
  <si>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</si>
  <si>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</si>
  <si>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</si>
  <si>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</si>
  <si>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</si>
  <si>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</si>
  <si>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</si>
  <si>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</si>
  <si>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</si>
  <si>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</si>
  <si>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</si>
  <si>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</si>
  <si>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</si>
  <si>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</si>
  <si>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</si>
  <si>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</si>
  <si>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</si>
  <si>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</si>
  <si>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</si>
  <si>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</si>
  <si>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</si>
  <si>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</si>
  <si>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</si>
  <si>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</si>
  <si>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</si>
  <si>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</si>
  <si>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</si>
  <si>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</si>
  <si>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</si>
  <si>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</si>
  <si>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</si>
  <si>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</si>
  <si>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</si>
  <si>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</si>
  <si>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</si>
  <si>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</si>
  <si>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</si>
  <si>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</si>
  <si>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</si>
  <si>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</si>
  <si>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</si>
  <si>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</si>
  <si>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</si>
  <si>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</si>
  <si>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</si>
  <si>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</si>
  <si>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</si>
  <si>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</si>
  <si>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</si>
  <si>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</si>
  <si>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</si>
  <si>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</si>
  <si>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</si>
  <si>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</si>
  <si>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</si>
  <si>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</si>
  <si>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</si>
  <si>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</si>
  <si>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</si>
  <si>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</si>
  <si>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</si>
  <si>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</si>
  <si>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</si>
  <si>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</si>
  <si>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</si>
  <si>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</si>
  <si>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</si>
  <si>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</si>
  <si>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</si>
  <si>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</si>
  <si>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</si>
  <si>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</si>
  <si>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</si>
  <si>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</si>
  <si>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</si>
  <si>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</si>
  <si>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</si>
  <si>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</si>
  <si>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</si>
  <si>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</si>
  <si>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</si>
  <si>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</si>
  <si>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</si>
  <si>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</si>
  <si>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</si>
  <si>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</si>
  <si>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</si>
  <si>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</si>
  <si>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</si>
  <si>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</si>
  <si>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</si>
  <si>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</si>
  <si>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</si>
  <si>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</si>
  <si>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</si>
  <si>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</si>
  <si>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</si>
  <si>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</si>
  <si>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</si>
  <si>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</si>
  <si>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</si>
  <si>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</si>
  <si>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</si>
  <si>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</si>
  <si>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</si>
  <si>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</si>
  <si>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</si>
  <si>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</si>
  <si>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</si>
  <si>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</si>
  <si>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</si>
  <si>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</si>
  <si>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</si>
  <si>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</si>
  <si>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</si>
  <si>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</si>
  <si>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</si>
  <si>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</si>
  <si>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</si>
  <si>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</si>
  <si>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</si>
  <si>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</si>
  <si>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</si>
  <si>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</si>
  <si>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</si>
  <si>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</si>
  <si>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</si>
  <si>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</si>
  <si>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</si>
  <si>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</si>
  <si>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</si>
  <si>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</si>
  <si>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</si>
  <si>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</si>
  <si>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</si>
  <si>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</si>
  <si>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</si>
  <si>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</si>
  <si>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</si>
  <si>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</si>
  <si>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</si>
  <si>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</si>
  <si>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</si>
  <si>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</si>
  <si>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</si>
  <si>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</si>
  <si>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</si>
  <si>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</si>
  <si>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</si>
  <si>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</si>
  <si>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</si>
  <si>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</si>
  <si>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</si>
  <si>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</si>
  <si>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</si>
  <si>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</si>
  <si>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</si>
  <si>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</si>
  <si>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</si>
  <si>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</si>
  <si>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</si>
  <si>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</si>
  <si>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</si>
  <si>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</si>
  <si>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</si>
  <si>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</si>
  <si>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</si>
  <si>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</si>
  <si>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</si>
  <si>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</si>
  <si>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</si>
  <si>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</si>
  <si>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</si>
  <si>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</si>
  <si>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</si>
  <si>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</si>
  <si>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</si>
  <si>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</si>
  <si>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</si>
  <si>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</si>
  <si>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</si>
  <si>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</si>
  <si>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</si>
  <si>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</si>
  <si>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</si>
  <si>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</si>
  <si>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</si>
  <si>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</si>
  <si>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</si>
  <si>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</si>
  <si>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</si>
  <si>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</si>
  <si>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</si>
  <si>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</si>
  <si>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</si>
  <si>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</si>
  <si>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</si>
  <si>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</si>
  <si>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</si>
  <si>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</si>
  <si>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</si>
  <si>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</si>
  <si>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</si>
  <si>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</si>
  <si>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</si>
  <si>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</si>
  <si>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</si>
  <si>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</si>
  <si>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</si>
  <si>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</si>
  <si>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</si>
  <si>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</si>
  <si>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</si>
  <si>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</si>
  <si>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</si>
  <si>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</si>
  <si>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</si>
  <si>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</si>
  <si>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</si>
  <si>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</si>
  <si>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</si>
  <si>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</si>
  <si>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</si>
  <si>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</si>
  <si>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</si>
  <si>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</si>
  <si>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</si>
  <si>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</si>
  <si>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</si>
  <si>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</si>
  <si>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</si>
  <si>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</si>
  <si>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</si>
  <si>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</si>
  <si>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</si>
  <si>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</si>
  <si>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</si>
  <si>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</si>
  <si>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</si>
  <si>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</si>
  <si>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</si>
  <si>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</si>
  <si>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</si>
  <si>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</si>
  <si>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</si>
  <si>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</si>
  <si>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</si>
  <si>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</si>
  <si>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</si>
  <si>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</si>
  <si>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</si>
  <si>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</si>
  <si>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</si>
  <si>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</si>
  <si>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</si>
  <si>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</si>
  <si>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</si>
  <si>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</si>
  <si>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</si>
  <si>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</si>
  <si>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</si>
  <si>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</si>
  <si>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</si>
  <si>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</si>
  <si>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</si>
  <si>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</si>
  <si>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</si>
  <si>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</si>
  <si>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</si>
  <si>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</si>
  <si>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</si>
  <si>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</si>
  <si>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</si>
  <si>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</si>
  <si>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</si>
  <si>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</si>
  <si>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</si>
  <si>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</si>
  <si>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</si>
  <si>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</si>
  <si>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</si>
  <si>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</si>
  <si>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</si>
  <si>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</si>
  <si>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</si>
  <si>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</si>
  <si>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</si>
  <si>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</si>
  <si>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</si>
  <si>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</si>
  <si>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</si>
  <si>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</si>
  <si>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</si>
  <si>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</si>
  <si>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</si>
  <si>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</si>
  <si>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</si>
  <si>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</si>
  <si>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</si>
  <si>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</si>
  <si>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</si>
  <si>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</si>
  <si>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</si>
  <si>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</si>
  <si>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</si>
  <si>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</si>
  <si>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</si>
  <si>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</si>
  <si>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</si>
  <si>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</si>
  <si>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</si>
  <si>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</si>
  <si>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</si>
  <si>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</si>
  <si>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</si>
  <si>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</si>
  <si>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</si>
  <si>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</si>
  <si>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</si>
  <si>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</si>
  <si>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</si>
  <si>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</si>
  <si>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</si>
  <si>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</si>
  <si>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</si>
  <si>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</si>
  <si>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</si>
  <si>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</si>
  <si>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</si>
  <si>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</si>
  <si>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</si>
  <si>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</si>
  <si>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</si>
  <si>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</si>
  <si>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</si>
  <si>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</si>
  <si>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</si>
  <si>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</si>
  <si>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</si>
  <si>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</si>
  <si>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</si>
  <si>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</si>
  <si>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</si>
  <si>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</si>
  <si>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</si>
  <si>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</si>
  <si>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</si>
  <si>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</si>
  <si>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</si>
  <si>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</si>
  <si>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</si>
  <si>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</si>
  <si>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</si>
  <si>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</si>
  <si>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</si>
  <si>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</si>
  <si>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</si>
  <si>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</si>
  <si>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</si>
  <si>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</si>
  <si>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</si>
  <si>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</si>
  <si>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</si>
  <si>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</si>
  <si>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</si>
  <si>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</si>
  <si>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</si>
  <si>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</si>
  <si>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</si>
  <si>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</si>
  <si>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</si>
  <si>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</si>
  <si>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</si>
  <si>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</si>
  <si>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</si>
  <si>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</si>
  <si>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</si>
  <si>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</si>
  <si>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</si>
  <si>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</si>
  <si>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</si>
  <si>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</si>
  <si>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</si>
  <si>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</si>
  <si>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</si>
  <si>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</si>
  <si>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</si>
  <si>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</si>
  <si>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</si>
  <si>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</si>
  <si>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</si>
  <si>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</si>
  <si>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</si>
  <si>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</si>
  <si>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</si>
  <si>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</si>
  <si>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</si>
  <si>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</si>
  <si>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</si>
  <si>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</si>
  <si>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</si>
  <si>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</si>
  <si>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</si>
  <si>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</si>
  <si>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</si>
  <si>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</si>
  <si>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</si>
  <si>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</si>
  <si>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</si>
  <si>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</si>
  <si>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</si>
  <si>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</si>
  <si>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</si>
  <si>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</si>
  <si>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</si>
  <si>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</si>
  <si>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</si>
  <si>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</si>
  <si>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</si>
  <si>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</si>
  <si>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</si>
  <si>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</si>
  <si>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</si>
  <si>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</si>
  <si>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</si>
  <si>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</si>
  <si>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</si>
  <si>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</si>
  <si>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</si>
  <si>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</si>
  <si>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</si>
  <si>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</si>
  <si>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</si>
  <si>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</si>
  <si>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</si>
  <si>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</si>
  <si>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</si>
  <si>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</si>
  <si>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</si>
  <si>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</si>
  <si>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</si>
  <si>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</si>
  <si>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</si>
  <si>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</si>
  <si>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</si>
  <si>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</si>
  <si>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</si>
  <si>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</si>
  <si>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</si>
  <si>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</si>
  <si>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</si>
  <si>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</si>
  <si>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</si>
  <si>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</si>
  <si>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</si>
  <si>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</si>
  <si>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</si>
  <si>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</si>
  <si>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</si>
  <si>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</si>
  <si>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</si>
  <si>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</si>
  <si>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</si>
  <si>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</si>
  <si>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</si>
  <si>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</si>
  <si>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</si>
  <si>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</si>
  <si>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</si>
  <si>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</si>
  <si>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</si>
  <si>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</si>
  <si>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</si>
  <si>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</si>
  <si>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</si>
  <si>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</si>
  <si>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</si>
  <si>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</si>
  <si>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</si>
  <si>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</si>
  <si>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</si>
  <si>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</si>
  <si>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</si>
  <si>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</si>
  <si>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</si>
  <si>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</si>
  <si>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</si>
  <si>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</si>
  <si>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</si>
  <si>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</si>
  <si>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</si>
  <si>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</si>
  <si>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</si>
  <si>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</si>
  <si>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</si>
  <si>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</si>
  <si>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</si>
  <si>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</si>
  <si>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</si>
  <si>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</si>
  <si>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</si>
  <si>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</si>
  <si>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</si>
  <si>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</si>
  <si>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</si>
  <si>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</si>
  <si>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</si>
  <si>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</si>
  <si>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</si>
  <si>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</si>
  <si>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</si>
  <si>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</si>
  <si>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</si>
  <si>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</si>
  <si>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</si>
  <si>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</si>
  <si>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</si>
  <si>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</si>
  <si>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</si>
  <si>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</si>
  <si>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</si>
  <si>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</si>
  <si>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</si>
  <si>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</si>
  <si>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</si>
  <si>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</si>
  <si>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</si>
  <si>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</si>
  <si>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</si>
  <si>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</si>
  <si>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</si>
  <si>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</si>
  <si>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</si>
  <si>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</si>
  <si>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</si>
  <si>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</si>
  <si>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</si>
  <si>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</si>
  <si>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</si>
  <si>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</si>
  <si>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</si>
  <si>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</si>
  <si>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</si>
  <si>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</si>
  <si>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</si>
  <si>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</si>
  <si>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</si>
  <si>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</si>
  <si>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</si>
  <si>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</si>
  <si>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</si>
  <si>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</si>
  <si>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</si>
  <si>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</si>
  <si>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</si>
  <si>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</si>
  <si>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</si>
  <si>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</si>
  <si>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</si>
  <si>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</si>
  <si>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</si>
  <si>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</si>
  <si>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</si>
  <si>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</si>
  <si>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</si>
  <si>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</si>
  <si>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</si>
  <si>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</si>
  <si>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</si>
  <si>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</si>
  <si>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</si>
  <si>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</si>
  <si>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</si>
  <si>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</si>
  <si>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</si>
  <si>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</si>
  <si>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</si>
  <si>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</si>
  <si>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</si>
  <si>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</si>
  <si>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</si>
  <si>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</si>
  <si>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</si>
  <si>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</si>
  <si>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</si>
  <si>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</si>
  <si>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</si>
  <si>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</si>
  <si>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</si>
  <si>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</si>
  <si>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</si>
  <si>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</si>
  <si>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</si>
  <si>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</si>
  <si>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</si>
  <si>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</si>
  <si>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</si>
  <si>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</si>
  <si>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</si>
  <si>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</si>
  <si>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</si>
  <si>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</si>
  <si>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</si>
  <si>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</si>
  <si>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</si>
  <si>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</si>
  <si>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</si>
  <si>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</si>
  <si>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</si>
  <si>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</si>
  <si>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</si>
  <si>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</si>
  <si>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</si>
  <si>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</si>
  <si>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</si>
  <si>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</si>
  <si>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</si>
  <si>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</si>
  <si>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</si>
  <si>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</si>
  <si>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</si>
  <si>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</si>
  <si>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</si>
  <si>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</si>
  <si>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</si>
  <si>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</si>
  <si>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</si>
  <si>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</si>
  <si>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</si>
  <si>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</si>
  <si>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</si>
  <si>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</si>
  <si>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</si>
  <si>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</si>
  <si>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</si>
  <si>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</si>
  <si>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</si>
  <si>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</si>
  <si>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</si>
  <si>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</si>
  <si>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</si>
  <si>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</si>
  <si>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</si>
  <si>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</si>
  <si>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</si>
  <si>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</si>
  <si>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</si>
  <si>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</si>
  <si>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</si>
  <si>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</si>
  <si>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</si>
  <si>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</si>
  <si>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</si>
  <si>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</si>
  <si>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</si>
  <si>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</si>
  <si>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</si>
  <si>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</si>
  <si>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</si>
  <si>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</si>
  <si>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</si>
  <si>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</si>
  <si>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</si>
  <si>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</si>
  <si>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</si>
  <si>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</si>
  <si>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</si>
  <si>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</si>
  <si>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</si>
  <si>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</si>
  <si>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</si>
  <si>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</si>
  <si>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</si>
  <si>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</si>
  <si>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</si>
  <si>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</si>
  <si>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</si>
  <si>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</si>
  <si>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</si>
  <si>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</si>
  <si>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</si>
  <si>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</si>
  <si>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</si>
  <si>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</si>
  <si>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</si>
  <si>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</si>
  <si>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</si>
  <si>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</si>
  <si>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</si>
  <si>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</si>
  <si>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</si>
  <si>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</si>
  <si>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</si>
  <si>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</si>
  <si>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</si>
  <si>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</si>
  <si>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</si>
  <si>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</si>
  <si>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</si>
  <si>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</si>
  <si>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</si>
  <si>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</si>
  <si>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</si>
  <si>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</si>
  <si>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</si>
  <si>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</si>
  <si>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</si>
  <si>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</si>
  <si>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</si>
  <si>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</si>
  <si>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</si>
  <si>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</si>
  <si>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</si>
  <si>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</si>
  <si>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</si>
  <si>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</si>
  <si>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</si>
  <si>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</si>
  <si>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</si>
  <si>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</si>
  <si>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</si>
  <si>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</si>
  <si>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</si>
  <si>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</si>
  <si>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</si>
  <si>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</si>
  <si>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</si>
  <si>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</si>
  <si>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</si>
  <si>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</si>
  <si>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</si>
  <si>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</si>
  <si>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</si>
  <si>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</si>
  <si>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</si>
  <si>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</si>
  <si>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</si>
  <si>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</si>
  <si>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</si>
  <si>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</si>
  <si>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</si>
  <si>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</si>
  <si>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</si>
  <si>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</si>
  <si>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</si>
  <si>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</si>
  <si>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</si>
  <si>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</si>
  <si>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</si>
  <si>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</si>
  <si>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</si>
  <si>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</si>
  <si>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</si>
  <si>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</si>
  <si>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</si>
  <si>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</si>
  <si>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</si>
  <si>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</si>
  <si>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</si>
  <si>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</si>
  <si>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</si>
  <si>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</si>
  <si>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</si>
  <si>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</si>
  <si>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</si>
  <si>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</si>
  <si>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</si>
  <si>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</si>
  <si>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</si>
  <si>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</si>
  <si>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</si>
  <si>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</si>
  <si>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</si>
  <si>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</si>
  <si>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</si>
  <si>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</si>
  <si>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</si>
  <si>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</si>
  <si>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</si>
  <si>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</si>
  <si>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</si>
  <si>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</si>
  <si>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</si>
  <si>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</si>
  <si>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</si>
  <si>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</si>
  <si>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</si>
  <si>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</si>
  <si>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</si>
  <si>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</si>
  <si>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</si>
  <si>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</si>
  <si>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</si>
  <si>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</si>
  <si>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</si>
  <si>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</si>
  <si>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</si>
  <si>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</si>
  <si>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</si>
  <si>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</si>
  <si>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</si>
  <si>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</si>
  <si>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</si>
  <si>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</si>
  <si>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</si>
  <si>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</si>
  <si>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</si>
  <si>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</si>
  <si>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</si>
  <si>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</si>
  <si>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</si>
  <si>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</si>
  <si>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</si>
  <si>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</si>
  <si>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</si>
  <si>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</si>
  <si>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</si>
  <si>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</si>
  <si>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</si>
  <si>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</si>
  <si>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</si>
  <si>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</si>
  <si>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</si>
  <si>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</si>
  <si>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</si>
  <si>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</si>
  <si>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</si>
  <si>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</si>
  <si>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</si>
  <si>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</si>
  <si>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</si>
  <si>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</si>
  <si>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</si>
  <si>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</si>
  <si>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</si>
  <si>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</si>
  <si>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</si>
  <si>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</si>
  <si>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</si>
  <si>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</si>
  <si>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</si>
  <si>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</si>
  <si>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</si>
  <si>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</si>
  <si>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</si>
  <si>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</si>
  <si>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</si>
  <si>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</si>
  <si>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</si>
  <si>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</si>
  <si>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</si>
  <si>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</si>
  <si>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</si>
  <si>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</si>
  <si>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</si>
  <si>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</si>
  <si>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</si>
  <si>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</si>
  <si>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</si>
  <si>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</si>
  <si>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</si>
  <si>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</si>
  <si>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</si>
  <si>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</si>
  <si>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</si>
  <si>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</si>
  <si>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</si>
  <si>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</si>
  <si>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</si>
  <si>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</si>
  <si>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</si>
  <si>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</si>
  <si>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</si>
  <si>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</si>
  <si>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</si>
  <si>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</si>
  <si>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</si>
  <si>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</si>
  <si>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</si>
  <si>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</si>
  <si>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</si>
  <si>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</si>
  <si>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</si>
  <si>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</si>
  <si>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</si>
  <si>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</si>
  <si>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</si>
  <si>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</si>
  <si>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</si>
  <si>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</si>
  <si>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</si>
  <si>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</si>
  <si>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</si>
  <si>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</si>
  <si>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</si>
  <si>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</si>
  <si>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</si>
  <si>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</si>
  <si>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</si>
  <si>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</si>
  <si>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</si>
  <si>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</si>
  <si>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</si>
  <si>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</si>
  <si>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</si>
  <si>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</si>
  <si>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</si>
  <si>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</si>
  <si>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</si>
  <si>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</si>
  <si>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</si>
  <si>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</si>
  <si>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</si>
  <si>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</si>
  <si>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</si>
  <si>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</si>
  <si>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</si>
  <si>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</si>
  <si>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</si>
  <si>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</si>
  <si>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</si>
  <si>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</si>
  <si>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</si>
  <si>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</si>
  <si>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</si>
  <si>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</si>
  <si>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</si>
  <si>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</si>
  <si>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</si>
  <si>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</si>
  <si>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</si>
  <si>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</si>
  <si>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</si>
  <si>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</si>
  <si>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</si>
  <si>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</si>
  <si>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</si>
  <si>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</si>
  <si>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</si>
  <si>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</si>
  <si>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</si>
  <si>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</si>
  <si>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</si>
  <si>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</si>
  <si>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</si>
  <si>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</si>
  <si>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</si>
  <si>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</si>
  <si>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</si>
  <si>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</si>
  <si>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</si>
  <si>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</si>
  <si>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</si>
  <si>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</si>
  <si>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</si>
  <si>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</si>
  <si>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</si>
  <si>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</si>
  <si>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</si>
  <si>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</si>
  <si>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</si>
  <si>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</si>
  <si>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</si>
  <si>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</si>
  <si>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</si>
  <si>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</si>
  <si>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</si>
  <si>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</si>
  <si>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</si>
  <si>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</si>
  <si>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</si>
  <si>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</si>
  <si>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</si>
  <si>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</si>
  <si>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</si>
  <si>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</si>
  <si>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</si>
  <si>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</si>
  <si>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</si>
  <si>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</si>
  <si>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</si>
  <si>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</si>
  <si>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</si>
  <si>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</si>
  <si>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</si>
  <si>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</si>
  <si>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</si>
  <si>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</si>
  <si>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</si>
  <si>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</si>
  <si>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</si>
  <si>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</si>
  <si>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</si>
  <si>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</si>
  <si>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</si>
  <si>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</si>
  <si>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</si>
  <si>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</si>
  <si>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</si>
  <si>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</si>
  <si>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</si>
  <si>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</si>
  <si>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</si>
  <si>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</si>
  <si>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</si>
  <si>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</si>
  <si>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</si>
  <si>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</si>
  <si>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</si>
  <si>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</si>
  <si>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</si>
  <si>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</si>
  <si>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</si>
  <si>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</si>
  <si>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</si>
  <si>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</si>
  <si>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</si>
  <si>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</si>
  <si>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</si>
  <si>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</si>
  <si>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</si>
  <si>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</si>
  <si>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</si>
  <si>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</si>
  <si>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</si>
  <si>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</si>
  <si>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</si>
  <si>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</si>
  <si>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</si>
  <si>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</si>
  <si>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</si>
  <si>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</si>
  <si>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</si>
  <si>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</si>
  <si>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</si>
  <si>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</si>
  <si>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</si>
  <si>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</si>
  <si>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</si>
  <si>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</si>
  <si>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</si>
  <si>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</si>
  <si>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</si>
  <si>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</si>
  <si>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</si>
  <si>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</si>
  <si>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</si>
  <si>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</si>
  <si>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</si>
  <si>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</si>
  <si>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</si>
  <si>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</si>
  <si>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</si>
  <si>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</si>
  <si>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</si>
  <si>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</si>
  <si>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</si>
  <si>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</si>
  <si>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</si>
  <si>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</si>
  <si>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</si>
  <si>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</si>
  <si>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</si>
  <si>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</si>
  <si>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</si>
  <si>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</si>
  <si>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</si>
  <si>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</si>
  <si>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</si>
  <si>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</si>
  <si>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</si>
  <si>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</si>
  <si>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</si>
  <si>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</si>
  <si>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</si>
  <si>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</si>
  <si>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</si>
  <si>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</si>
  <si>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</si>
  <si>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</si>
  <si>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</si>
  <si>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</si>
  <si>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</si>
  <si>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</si>
  <si>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</si>
  <si>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</si>
  <si>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</si>
  <si>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</si>
  <si>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</si>
  <si>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</si>
  <si>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</si>
  <si>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</si>
  <si>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</si>
  <si>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</si>
  <si>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</si>
  <si>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</si>
  <si>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</si>
  <si>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</si>
  <si>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</si>
  <si>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</si>
  <si>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</si>
  <si>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</si>
  <si>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</si>
  <si>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</si>
  <si>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</si>
  <si>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</si>
  <si>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</si>
  <si>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</si>
  <si>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</si>
  <si>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</si>
  <si>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</si>
  <si>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</si>
  <si>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</si>
  <si>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</si>
  <si>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</si>
  <si>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</si>
  <si>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</si>
  <si>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</si>
  <si>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</si>
  <si>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</si>
  <si>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</si>
  <si>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</si>
  <si>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</si>
  <si>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</si>
  <si>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</si>
  <si>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</si>
  <si>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</si>
  <si>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</si>
  <si>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</si>
  <si>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</si>
  <si>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</si>
  <si>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</si>
  <si>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</si>
  <si>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</si>
  <si>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</si>
  <si>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</si>
  <si>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</si>
  <si>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</si>
  <si>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</si>
  <si>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</si>
  <si>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</si>
  <si>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</si>
  <si>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</si>
  <si>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</si>
  <si>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</si>
  <si>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</si>
  <si>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</si>
  <si>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</si>
  <si>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</si>
  <si>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</si>
  <si>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</si>
  <si>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</si>
  <si>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</si>
  <si>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</si>
  <si>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</si>
  <si>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</si>
  <si>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</si>
  <si>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</si>
  <si>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</si>
  <si>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</si>
  <si>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</si>
  <si>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</si>
  <si>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</si>
  <si>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</si>
  <si>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</si>
  <si>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</si>
  <si>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</si>
  <si>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</si>
  <si>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</si>
  <si>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</si>
  <si>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</si>
  <si>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</si>
  <si>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</si>
  <si>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</si>
  <si>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</si>
  <si>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</si>
  <si>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</si>
  <si>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</si>
  <si>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</si>
  <si>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</si>
  <si>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</si>
  <si>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</si>
  <si>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</si>
  <si>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</si>
  <si>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</si>
  <si>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</si>
  <si>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</si>
  <si>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</si>
  <si>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</si>
  <si>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</si>
  <si>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</si>
  <si>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</si>
  <si>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</si>
  <si>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</si>
  <si>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</si>
  <si>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</si>
  <si>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</si>
  <si>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</si>
  <si>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</si>
  <si>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</si>
  <si>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</si>
  <si>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</si>
  <si>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</si>
  <si>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</si>
  <si>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</si>
  <si>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</si>
  <si>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</si>
  <si>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</si>
  <si>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</si>
  <si>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</si>
  <si>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</si>
  <si>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</si>
  <si>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</si>
  <si>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</si>
  <si>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</si>
  <si>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</si>
  <si>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</si>
  <si>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</si>
  <si>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</si>
  <si>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</si>
  <si>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</si>
  <si>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</si>
  <si>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</si>
  <si>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</si>
  <si>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</si>
  <si>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</si>
  <si>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</si>
  <si>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</si>
  <si>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</si>
  <si>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</si>
  <si>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</si>
  <si>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</si>
  <si>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</si>
  <si>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</si>
  <si>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</si>
  <si>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</si>
  <si>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</si>
  <si>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</si>
  <si>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</si>
  <si>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</si>
  <si>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</si>
  <si>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</si>
  <si>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</si>
  <si>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</si>
  <si>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</si>
  <si>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</si>
  <si>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</si>
  <si>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</si>
  <si>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</si>
  <si>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</si>
  <si>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</si>
  <si>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</si>
  <si>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</si>
  <si>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</si>
  <si>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</si>
  <si>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</si>
  <si>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</si>
  <si>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</si>
  <si>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</si>
  <si>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</si>
  <si>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</si>
  <si>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</si>
  <si>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</si>
  <si>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</si>
  <si>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</si>
  <si>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</si>
  <si>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</si>
  <si>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</si>
  <si>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</si>
  <si>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</si>
  <si>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</si>
  <si>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</si>
  <si>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</si>
  <si>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</si>
  <si>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</si>
  <si>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</si>
  <si>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</si>
  <si>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</si>
  <si>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</si>
  <si>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</si>
  <si>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</si>
  <si>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</si>
  <si>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</si>
  <si>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</si>
  <si>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</si>
  <si>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</si>
  <si>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</si>
  <si>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</si>
  <si>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</si>
  <si>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</si>
  <si>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</si>
  <si>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</si>
  <si>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</si>
  <si>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</si>
  <si>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</si>
  <si>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</si>
  <si>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</si>
  <si>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</si>
  <si>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</si>
  <si>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</si>
  <si>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</si>
  <si>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</si>
  <si>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</si>
  <si>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</si>
  <si>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</si>
  <si>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</si>
  <si>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</si>
  <si>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</si>
  <si>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</si>
  <si>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</si>
  <si>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</si>
  <si>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</si>
  <si>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</si>
  <si>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</si>
  <si>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</si>
  <si>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</si>
  <si>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</si>
  <si>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</si>
  <si>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</si>
  <si>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</si>
  <si>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</si>
  <si>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</si>
  <si>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</si>
  <si>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</si>
  <si>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</si>
  <si>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</si>
  <si>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</si>
  <si>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</si>
  <si>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</si>
  <si>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</si>
  <si>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</si>
  <si>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</si>
  <si>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</si>
  <si>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</si>
  <si>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</si>
  <si>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</si>
  <si>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</si>
  <si>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</si>
  <si>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</si>
  <si>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</si>
  <si>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</si>
  <si>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</si>
  <si>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</si>
  <si>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</si>
  <si>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</si>
  <si>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</si>
  <si>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</si>
  <si>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</si>
  <si>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</si>
  <si>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</si>
  <si>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</si>
  <si>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</si>
  <si>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</si>
  <si>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</si>
  <si>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</si>
  <si>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</si>
  <si>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</si>
  <si>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</si>
  <si>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</si>
  <si>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</si>
  <si>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</si>
  <si>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</si>
  <si>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</si>
  <si>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</si>
  <si>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</si>
  <si>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</si>
  <si>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</si>
  <si>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</si>
  <si>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</si>
  <si>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</si>
  <si>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</si>
  <si>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</si>
  <si>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</si>
  <si>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</si>
  <si>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</si>
  <si>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</si>
  <si>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</si>
  <si>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</si>
  <si>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</si>
  <si>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</si>
  <si>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</si>
  <si>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</si>
  <si>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</si>
  <si>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</si>
  <si>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</si>
  <si>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</si>
  <si>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</si>
  <si>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</si>
  <si>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</si>
  <si>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</si>
  <si>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</si>
  <si>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</si>
  <si>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</si>
  <si>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</si>
  <si>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</si>
  <si>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</si>
  <si>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</si>
  <si>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</si>
  <si>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</si>
  <si>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</si>
  <si>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</si>
  <si>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</si>
  <si>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</si>
  <si>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</si>
  <si>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</si>
  <si>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</si>
  <si>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</si>
  <si>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</si>
  <si>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</si>
  <si>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</si>
  <si>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</si>
  <si>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</si>
  <si>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</si>
  <si>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</si>
  <si>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</si>
  <si>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</si>
  <si>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</si>
  <si>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</si>
  <si>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</si>
  <si>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</si>
  <si>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</si>
  <si>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</si>
  <si>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</si>
  <si>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</si>
  <si>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</si>
  <si>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</si>
  <si>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</si>
  <si>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</si>
  <si>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</si>
  <si>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</si>
  <si>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</si>
  <si>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</si>
  <si>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</si>
  <si>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</si>
  <si>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</si>
  <si>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</si>
  <si>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</si>
  <si>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</si>
  <si>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</si>
  <si>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</si>
  <si>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</si>
  <si>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</si>
  <si>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</si>
  <si>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</si>
  <si>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</si>
  <si>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</si>
  <si>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</si>
  <si>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</si>
  <si>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</si>
  <si>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</si>
  <si>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</si>
  <si>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</si>
  <si>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</si>
  <si>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</si>
  <si>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</si>
  <si>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</si>
  <si>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</si>
  <si>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</si>
  <si>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</si>
  <si>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</si>
  <si>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</si>
  <si>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</si>
  <si>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</si>
  <si>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</si>
  <si>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</si>
  <si>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</si>
  <si>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</si>
  <si>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</si>
  <si>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</si>
  <si>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</si>
  <si>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</si>
  <si>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</si>
  <si>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</si>
  <si>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</si>
  <si>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</si>
  <si>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</si>
  <si>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</si>
  <si>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</si>
  <si>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</si>
  <si>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</si>
  <si>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</si>
  <si>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</si>
  <si>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</si>
  <si>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</si>
  <si>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</si>
  <si>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</si>
  <si>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</si>
  <si>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</si>
  <si>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</si>
  <si>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</si>
  <si>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</si>
  <si>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</si>
  <si>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</si>
  <si>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</si>
  <si>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</si>
  <si>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</si>
  <si>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</si>
  <si>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</si>
  <si>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</si>
  <si>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</si>
  <si>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</si>
  <si>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</si>
  <si>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</si>
  <si>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</si>
  <si>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</si>
  <si>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</si>
  <si>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</si>
  <si>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</si>
  <si>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</si>
  <si>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</si>
  <si>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</si>
  <si>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</si>
  <si>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</si>
  <si>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</si>
  <si>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</si>
  <si>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</si>
  <si>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</si>
  <si>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</si>
  <si>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</si>
  <si>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</si>
  <si>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</si>
  <si>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</si>
  <si>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</si>
  <si>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</si>
  <si>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</si>
  <si>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</si>
  <si>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</si>
  <si>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</si>
  <si>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</si>
  <si>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</si>
  <si>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</si>
  <si>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</si>
  <si>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</si>
  <si>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</si>
  <si>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</si>
  <si>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</si>
  <si>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</si>
  <si>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</si>
  <si>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</si>
  <si>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</si>
  <si>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</si>
  <si>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</si>
  <si>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</si>
  <si>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</si>
  <si>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</si>
  <si>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</si>
  <si>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</si>
  <si>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</si>
  <si>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</si>
  <si>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</si>
  <si>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</si>
  <si>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</si>
  <si>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</si>
  <si>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</si>
  <si>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</si>
  <si>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</si>
  <si>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</si>
  <si>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</si>
  <si>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</si>
  <si>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</si>
  <si>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</si>
  <si>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</si>
  <si>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</si>
  <si>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</si>
  <si>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</si>
  <si>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</si>
  <si>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</si>
  <si>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</si>
  <si>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</si>
  <si>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</si>
  <si>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</si>
  <si>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</si>
  <si>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</si>
  <si>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</si>
  <si>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</si>
  <si>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</si>
  <si>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</si>
  <si>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</si>
  <si>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</si>
  <si>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</si>
  <si>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</si>
  <si>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</si>
  <si>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</si>
  <si>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</si>
  <si>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</si>
  <si>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</si>
  <si>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</si>
  <si>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</si>
  <si>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</si>
  <si>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</si>
  <si>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</si>
  <si>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</si>
  <si>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</si>
  <si>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</si>
  <si>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</si>
  <si>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</si>
  <si>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</si>
  <si>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</si>
  <si>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</si>
  <si>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</si>
  <si>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</si>
  <si>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</si>
  <si>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</si>
  <si>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</si>
  <si>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</si>
  <si>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</si>
  <si>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</si>
  <si>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</si>
  <si>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</si>
  <si>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</si>
  <si>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</si>
  <si>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</si>
  <si>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</si>
  <si>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</si>
  <si>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</si>
  <si>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</si>
  <si>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</si>
  <si>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</si>
  <si>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</si>
  <si>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</si>
  <si>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</si>
  <si>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</si>
  <si>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</si>
  <si>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</si>
  <si>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</si>
  <si>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</si>
  <si>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</si>
  <si>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</si>
  <si>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</si>
  <si>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</si>
  <si>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</si>
  <si>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</si>
  <si>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</si>
  <si>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</si>
  <si>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</si>
  <si>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</si>
  <si>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</si>
  <si>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</si>
  <si>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</si>
  <si>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</si>
  <si>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</si>
  <si>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</si>
  <si>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</si>
  <si>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</si>
  <si>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</si>
  <si>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</si>
  <si>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</si>
  <si>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</si>
  <si>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</si>
  <si>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</si>
  <si>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</si>
  <si>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</si>
  <si>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</si>
  <si>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</si>
  <si>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</si>
  <si>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</si>
  <si>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</si>
  <si>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</si>
  <si>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</si>
  <si>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</si>
  <si>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</si>
  <si>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</si>
  <si>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</si>
  <si>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</si>
  <si>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</si>
  <si>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</si>
  <si>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</si>
  <si>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</si>
  <si>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</si>
  <si>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</si>
  <si>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</si>
  <si>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</si>
  <si>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</si>
  <si>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</si>
  <si>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</si>
  <si>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</si>
  <si>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</si>
  <si>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</si>
  <si>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</si>
  <si>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</si>
  <si>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</si>
  <si>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</si>
  <si>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</si>
  <si>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</si>
  <si>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</si>
  <si>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</si>
  <si>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</si>
  <si>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</si>
  <si>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</si>
  <si>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</si>
  <si>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</si>
  <si>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</si>
  <si>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</si>
  <si>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</si>
  <si>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</si>
  <si>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</si>
  <si>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</si>
  <si>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</si>
  <si>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</si>
  <si>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</si>
  <si>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</si>
  <si>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</si>
  <si>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</si>
  <si>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</si>
  <si>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</si>
  <si>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</si>
  <si>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</si>
  <si>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</si>
  <si>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</si>
  <si>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</si>
  <si>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</si>
  <si>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</si>
  <si>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</si>
  <si>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</si>
  <si>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</si>
  <si>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</si>
  <si>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</si>
  <si>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</si>
  <si>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</si>
  <si>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</si>
  <si>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</si>
  <si>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</si>
  <si>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</si>
  <si>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</si>
  <si>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</si>
  <si>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</si>
  <si>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</si>
  <si>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</si>
  <si>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</si>
  <si>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</si>
  <si>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</si>
  <si>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</si>
  <si>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</si>
  <si>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</si>
  <si>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</si>
  <si>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</si>
  <si>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</si>
  <si>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</si>
  <si>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</si>
  <si>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</si>
  <si>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</si>
  <si>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</si>
  <si>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</si>
  <si>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</si>
  <si>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</si>
  <si>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</si>
  <si>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</si>
  <si>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</si>
  <si>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</si>
  <si>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</si>
  <si>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</si>
  <si>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</si>
  <si>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</si>
  <si>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</si>
  <si>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</si>
  <si>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</si>
  <si>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</si>
  <si>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</si>
  <si>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</si>
  <si>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</si>
  <si>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</si>
  <si>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</si>
  <si>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</si>
  <si>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</si>
  <si>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</si>
  <si>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</si>
  <si>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</si>
  <si>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</si>
  <si>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</si>
  <si>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</si>
  <si>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</si>
  <si>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</si>
  <si>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</si>
  <si>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</si>
  <si>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</si>
  <si>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</si>
  <si>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</si>
  <si>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</si>
  <si>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</si>
  <si>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</si>
  <si>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</si>
  <si>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</si>
  <si>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</si>
  <si>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</si>
  <si>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</si>
  <si>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</si>
  <si>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</si>
  <si>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</si>
  <si>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</si>
  <si>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</si>
  <si>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</si>
  <si>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</si>
  <si>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</si>
  <si>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</si>
  <si>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</si>
  <si>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</si>
  <si>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</si>
  <si>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</si>
  <si>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</si>
  <si>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</si>
  <si>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</si>
  <si>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</si>
  <si>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</si>
  <si>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</si>
  <si>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</si>
  <si>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</si>
  <si>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</si>
  <si>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</si>
  <si>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</si>
  <si>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</si>
  <si>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</si>
  <si>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</si>
  <si>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</si>
  <si>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</si>
  <si>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</si>
  <si>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</si>
  <si>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</si>
  <si>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</si>
  <si>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</si>
  <si>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</si>
  <si>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</si>
  <si>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</si>
  <si>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</si>
  <si>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</si>
  <si>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</si>
  <si>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</si>
  <si>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</si>
  <si>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</si>
  <si>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</si>
  <si>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</si>
  <si>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</si>
  <si>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</si>
  <si>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</si>
  <si>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</si>
  <si>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</si>
  <si>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</si>
  <si>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</si>
  <si>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</si>
  <si>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</si>
  <si>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</si>
  <si>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</si>
  <si>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</si>
  <si>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</si>
  <si>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</si>
  <si>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</si>
  <si>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</si>
  <si>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</si>
  <si>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</si>
  <si>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</si>
  <si>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</si>
  <si>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</si>
  <si>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</si>
  <si>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</si>
  <si>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</si>
  <si>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</si>
  <si>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</si>
  <si>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</si>
  <si>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</si>
  <si>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</si>
  <si>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</si>
  <si>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</si>
  <si>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</si>
  <si>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</si>
  <si>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</si>
  <si>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</si>
  <si>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</si>
  <si>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</si>
  <si>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</si>
  <si>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</si>
  <si>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</si>
  <si>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</si>
  <si>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</si>
  <si>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</si>
  <si>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</si>
  <si>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</si>
  <si>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</si>
  <si>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</si>
  <si>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</si>
  <si>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</si>
  <si>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</si>
  <si>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</si>
  <si>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</si>
  <si>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</si>
  <si>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</si>
  <si>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</si>
  <si>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</si>
  <si>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</si>
  <si>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</si>
  <si>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</si>
  <si>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</si>
  <si>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</si>
  <si>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</si>
  <si>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</si>
  <si>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</si>
  <si>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</si>
  <si>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</si>
  <si>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</si>
  <si>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</si>
  <si>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</si>
  <si>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</si>
  <si>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</si>
  <si>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</si>
  <si>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</si>
  <si>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</si>
  <si>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</si>
  <si>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</si>
  <si>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</si>
  <si>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</si>
  <si>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</si>
  <si>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</si>
  <si>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</si>
  <si>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</si>
  <si>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</si>
  <si>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</si>
  <si>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</si>
  <si>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</si>
  <si>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</si>
  <si>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</si>
  <si>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</si>
  <si>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</si>
  <si>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</si>
  <si>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</si>
  <si>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</si>
  <si>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</si>
  <si>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</si>
  <si>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</si>
  <si>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</si>
  <si>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</si>
  <si>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</si>
  <si>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</si>
  <si>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</si>
  <si>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</si>
  <si>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</si>
  <si>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</si>
  <si>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</si>
  <si>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</si>
  <si>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</si>
  <si>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</si>
  <si>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</si>
  <si>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</si>
  <si>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</si>
  <si>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</si>
  <si>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</si>
  <si>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</si>
  <si>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</si>
  <si>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</si>
  <si>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</si>
  <si>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</si>
  <si>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</si>
  <si>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</si>
  <si>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</si>
  <si>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</si>
  <si>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</si>
  <si>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</si>
  <si>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</si>
  <si>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</si>
  <si>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</si>
  <si>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</si>
  <si>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</si>
  <si>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</si>
  <si>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</si>
  <si>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</si>
  <si>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</si>
  <si>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</si>
  <si>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</si>
  <si>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</si>
  <si>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</si>
  <si>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</si>
  <si>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</si>
  <si>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</si>
  <si>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</si>
  <si>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</si>
  <si>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</si>
  <si>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</si>
  <si>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</si>
  <si>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</si>
  <si>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</si>
  <si>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</si>
  <si>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</si>
  <si>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</si>
  <si>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</si>
  <si>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</si>
  <si>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</si>
  <si>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</si>
  <si>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</si>
  <si>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</si>
  <si>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</si>
  <si>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</si>
  <si>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</si>
  <si>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</si>
  <si>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</si>
  <si>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</si>
  <si>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</si>
  <si>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</si>
  <si>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</si>
  <si>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</si>
  <si>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</si>
  <si>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</si>
  <si>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</si>
  <si>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</si>
  <si>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</si>
  <si>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</si>
  <si>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</si>
  <si>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</si>
  <si>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</si>
  <si>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</si>
  <si>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</si>
  <si>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</si>
  <si>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</si>
  <si>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</si>
  <si>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</si>
  <si>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</si>
  <si>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</si>
  <si>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</si>
  <si>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</si>
  <si>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</si>
  <si>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</si>
  <si>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</si>
  <si>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</si>
  <si>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</si>
  <si>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</si>
  <si>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</si>
  <si>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</si>
  <si>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</si>
  <si>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</si>
  <si>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</si>
  <si>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</si>
  <si>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</si>
  <si>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</si>
  <si>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</si>
  <si>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</si>
  <si>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</si>
  <si>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</si>
  <si>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</si>
  <si>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</si>
  <si>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</si>
  <si>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</si>
  <si>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</si>
  <si>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</si>
  <si>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</si>
  <si>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</si>
  <si>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</si>
  <si>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</si>
  <si>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</si>
  <si>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</si>
  <si>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</si>
  <si>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</si>
  <si>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</si>
  <si>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</si>
  <si>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</si>
  <si>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</si>
  <si>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</si>
  <si>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</si>
  <si>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</si>
  <si>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</si>
  <si>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</si>
  <si>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</si>
  <si>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</si>
  <si>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</si>
  <si>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</si>
  <si>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</si>
  <si>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</si>
  <si>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</si>
  <si>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</si>
  <si>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</si>
  <si>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</si>
  <si>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</si>
  <si>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</si>
  <si>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</si>
  <si>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</si>
  <si>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</si>
  <si>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</si>
  <si>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</si>
  <si>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</si>
  <si>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</si>
  <si>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</si>
  <si>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</si>
  <si>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</si>
  <si>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</si>
  <si>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</si>
  <si>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</si>
  <si>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</si>
  <si>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</si>
  <si>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</si>
  <si>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</si>
  <si>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</si>
  <si>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</si>
  <si>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</si>
  <si>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</si>
  <si>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</si>
  <si>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</si>
  <si>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</si>
  <si>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</si>
  <si>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</si>
  <si>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</si>
  <si>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</si>
  <si>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</si>
  <si>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</si>
  <si>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</si>
  <si>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</si>
  <si>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</si>
  <si>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</si>
  <si>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</si>
  <si>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</si>
  <si>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</si>
  <si>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</si>
  <si>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</si>
  <si>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</si>
  <si>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</si>
  <si>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</si>
  <si>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</si>
  <si>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</si>
  <si>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</si>
  <si>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</si>
  <si>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</si>
  <si>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</si>
  <si>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</si>
  <si>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</si>
  <si>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</si>
  <si>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</si>
  <si>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</si>
  <si>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</si>
  <si>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</si>
  <si>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</si>
  <si>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</si>
  <si>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</si>
  <si>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</si>
  <si>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</si>
  <si>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</si>
  <si>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</si>
  <si>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</si>
  <si>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</si>
  <si>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</si>
  <si>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</si>
  <si>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</si>
  <si>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</si>
  <si>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</si>
  <si>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</si>
  <si>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</si>
  <si>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</si>
  <si>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</si>
  <si>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</si>
  <si>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</si>
  <si>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</si>
  <si>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</si>
  <si>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</si>
  <si>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</si>
  <si>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</si>
  <si>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</si>
  <si>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</si>
  <si>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</si>
  <si>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</si>
  <si>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</si>
  <si>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</si>
  <si>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</si>
  <si>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</si>
  <si>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</si>
  <si>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</si>
  <si>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</si>
  <si>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</si>
  <si>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</si>
  <si>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</si>
  <si>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</si>
  <si>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</si>
  <si>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</si>
  <si>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</si>
  <si>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</si>
  <si>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</si>
  <si>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</si>
  <si>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</si>
  <si>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</si>
  <si>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</si>
  <si>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</si>
  <si>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</si>
  <si>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</si>
  <si>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</si>
  <si>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</si>
  <si>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</si>
  <si>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</si>
  <si>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</si>
  <si>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</si>
  <si>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</si>
  <si>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</si>
  <si>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</si>
  <si>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</si>
  <si>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</si>
  <si>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</si>
  <si>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</si>
  <si>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</si>
  <si>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</si>
  <si>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</si>
  <si>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</si>
  <si>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</si>
  <si>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</si>
  <si>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</si>
  <si>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</si>
  <si>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</si>
  <si>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</si>
  <si>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</si>
  <si>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</si>
  <si>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</si>
  <si>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</si>
  <si>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</si>
  <si>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</si>
  <si>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</si>
  <si>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</si>
  <si>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</si>
  <si>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</si>
  <si>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</si>
  <si>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</si>
  <si>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</si>
  <si>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</si>
  <si>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</si>
  <si>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</si>
  <si>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</si>
  <si>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</si>
  <si>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</si>
  <si>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</si>
  <si>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</si>
  <si>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</si>
  <si>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</si>
  <si>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</si>
  <si>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</si>
  <si>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</si>
  <si>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</si>
  <si>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</si>
  <si>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</si>
  <si>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</si>
  <si>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</si>
  <si>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</si>
  <si>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</si>
  <si>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</si>
  <si>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</si>
  <si>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</si>
  <si>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</si>
  <si>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</si>
  <si>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</si>
  <si>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</si>
  <si>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</si>
  <si>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</si>
  <si>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</si>
  <si>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</si>
  <si>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</si>
  <si>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</si>
  <si>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</si>
  <si>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</si>
  <si>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</si>
  <si>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</si>
  <si>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</si>
  <si>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</si>
  <si>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</si>
  <si>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</si>
  <si>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</si>
  <si>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</si>
  <si>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</si>
  <si>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</si>
  <si>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</si>
  <si>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</si>
  <si>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</si>
  <si>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</si>
  <si>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</si>
  <si>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</si>
  <si>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</si>
  <si>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</si>
  <si>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</si>
  <si>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</si>
  <si>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</si>
  <si>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</si>
  <si>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</si>
  <si>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</si>
  <si>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</si>
  <si>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</si>
  <si>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</si>
  <si>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</si>
  <si>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</si>
  <si>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</si>
  <si>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</si>
  <si>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</si>
  <si>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</si>
  <si>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</si>
  <si>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</si>
  <si>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</si>
  <si>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</si>
  <si>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</si>
  <si>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</si>
  <si>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</si>
  <si>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</si>
  <si>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</si>
  <si>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</si>
  <si>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</si>
  <si>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</si>
  <si>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</si>
  <si>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</si>
  <si>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</si>
  <si>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</si>
  <si>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</si>
  <si>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</si>
  <si>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</si>
  <si>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</si>
  <si>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</si>
  <si>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</si>
  <si>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</si>
  <si>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</si>
  <si>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</si>
  <si>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</si>
  <si>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</si>
  <si>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</si>
  <si>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</si>
  <si>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</si>
  <si>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</si>
  <si>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</si>
  <si>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</si>
  <si>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</si>
  <si>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</si>
  <si>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</si>
  <si>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</si>
  <si>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</si>
  <si>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</si>
  <si>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</si>
  <si>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</si>
  <si>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</si>
  <si>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</si>
  <si>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</si>
  <si>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</si>
  <si>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</si>
  <si>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</si>
  <si>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</si>
  <si>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</si>
  <si>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</si>
  <si>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</si>
  <si>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</si>
  <si>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</si>
  <si>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</si>
  <si>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</si>
  <si>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</si>
  <si>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</si>
  <si>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</si>
  <si>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</si>
  <si>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</si>
  <si>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</si>
  <si>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</si>
  <si>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</si>
  <si>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</si>
  <si>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</si>
  <si>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</si>
  <si>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</si>
  <si>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</si>
  <si>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</si>
  <si>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</si>
  <si>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</si>
  <si>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</si>
  <si>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</si>
  <si>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</si>
  <si>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</si>
  <si>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</si>
  <si>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</si>
  <si>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</si>
  <si>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</si>
  <si>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</si>
  <si>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</si>
  <si>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</si>
  <si>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</si>
  <si>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</si>
  <si>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</si>
  <si>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</si>
  <si>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</si>
  <si>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</si>
  <si>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</si>
  <si>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</si>
  <si>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</si>
  <si>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</si>
  <si>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</si>
  <si>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</si>
  <si>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</si>
  <si>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</si>
  <si>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</si>
  <si>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</si>
  <si>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</si>
  <si>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</si>
  <si>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</si>
  <si>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</si>
  <si>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</si>
  <si>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</si>
  <si>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</si>
  <si>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</si>
  <si>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</si>
  <si>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</si>
  <si>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</si>
  <si>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</si>
  <si>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</si>
  <si>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</si>
  <si>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</si>
  <si>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</si>
  <si>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</si>
  <si>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</si>
  <si>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</si>
  <si>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</si>
  <si>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</si>
  <si>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</si>
  <si>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</si>
  <si>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</si>
  <si>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</si>
  <si>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</si>
  <si>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</si>
  <si>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</si>
  <si>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</si>
  <si>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</si>
  <si>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</si>
  <si>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</si>
  <si>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</si>
  <si>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</si>
  <si>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</si>
  <si>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</si>
  <si>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</si>
  <si>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</si>
  <si>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</si>
  <si>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</si>
  <si>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</si>
  <si>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</si>
  <si>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</si>
  <si>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</si>
  <si>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</si>
  <si>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</si>
  <si>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</si>
  <si>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</si>
  <si>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</si>
  <si>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</si>
  <si>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</si>
  <si>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</si>
  <si>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</si>
  <si>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</si>
  <si>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</si>
  <si>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</si>
  <si>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</si>
  <si>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</si>
  <si>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</si>
  <si>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</si>
  <si>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</si>
  <si>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</si>
  <si>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</si>
  <si>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</si>
  <si>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</si>
  <si>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</si>
  <si>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</si>
  <si>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</si>
  <si>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</si>
  <si>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</si>
  <si>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</si>
  <si>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</si>
  <si>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</si>
  <si>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</si>
  <si>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</si>
  <si>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</si>
  <si>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</si>
  <si>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</si>
  <si>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</si>
  <si>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</si>
  <si>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</si>
  <si>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</si>
  <si>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</si>
  <si>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</si>
  <si>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</si>
  <si>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</si>
  <si>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</si>
  <si>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</si>
  <si>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</si>
  <si>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</si>
  <si>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</si>
  <si>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</si>
  <si>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</si>
  <si>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</si>
  <si>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</si>
  <si>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</si>
  <si>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</si>
  <si>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</si>
  <si>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</si>
  <si>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</si>
  <si>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</si>
  <si>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</si>
  <si>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</si>
  <si>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</si>
  <si>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</si>
  <si>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</si>
  <si>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</si>
  <si>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</si>
  <si>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</si>
  <si>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</si>
  <si>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</si>
  <si>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</si>
  <si>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</si>
  <si>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</si>
  <si>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</si>
  <si>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</si>
  <si>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</si>
  <si>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</si>
  <si>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</si>
  <si>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</si>
  <si>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</si>
  <si>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</si>
  <si>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</si>
  <si>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</si>
  <si>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</si>
  <si>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</si>
  <si>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</si>
  <si>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</si>
  <si>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</si>
  <si>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</si>
  <si>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</si>
  <si>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</si>
  <si>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</si>
  <si>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</si>
  <si>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</si>
  <si>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</si>
  <si>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</si>
  <si>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</si>
  <si>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</si>
  <si>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</si>
  <si>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</si>
  <si>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</si>
  <si>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</si>
  <si>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</si>
  <si>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</si>
  <si>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</si>
  <si>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</si>
  <si>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</si>
  <si>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</si>
  <si>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</si>
  <si>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</si>
  <si>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</si>
  <si>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</si>
  <si>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</si>
  <si>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</si>
  <si>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</si>
  <si>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</si>
  <si>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</si>
  <si>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</si>
  <si>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</si>
  <si>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</si>
  <si>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</si>
  <si>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</si>
  <si>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</si>
  <si>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</si>
  <si>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</si>
  <si>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</si>
  <si>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</si>
  <si>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</si>
  <si>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</si>
  <si>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</si>
  <si>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</si>
  <si>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</si>
  <si>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</si>
  <si>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</si>
  <si>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</si>
  <si>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</si>
  <si>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</si>
  <si>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</si>
  <si>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</si>
  <si>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</si>
  <si>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</si>
  <si>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</si>
  <si>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</si>
  <si>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</si>
  <si>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</si>
  <si>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</si>
  <si>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</si>
  <si>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</si>
  <si>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</si>
  <si>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</si>
  <si>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</si>
  <si>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</si>
  <si>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</si>
  <si>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</si>
  <si>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</si>
  <si>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</si>
  <si>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</si>
  <si>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</si>
  <si>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</si>
  <si>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</si>
  <si>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</si>
  <si>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</si>
  <si>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</si>
  <si>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</si>
  <si>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</si>
  <si>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</si>
  <si>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</si>
  <si>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</si>
  <si>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</si>
  <si>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</si>
  <si>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</si>
  <si>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</si>
  <si>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</si>
  <si>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</si>
  <si>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</si>
  <si>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</si>
  <si>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</si>
  <si>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</si>
  <si>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</si>
  <si>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</si>
  <si>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</si>
  <si>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</si>
  <si>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</si>
  <si>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</si>
  <si>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</si>
  <si>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</si>
  <si>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</si>
  <si>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</si>
  <si>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</si>
  <si>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</si>
  <si>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</si>
  <si>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</si>
  <si>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</si>
  <si>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</si>
  <si>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</si>
  <si>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</si>
  <si>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</si>
  <si>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</si>
  <si>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</si>
  <si>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</si>
  <si>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</si>
  <si>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</si>
  <si>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</si>
  <si>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</si>
  <si>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</si>
  <si>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</si>
  <si>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</si>
  <si>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</si>
  <si>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</si>
  <si>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</si>
  <si>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</si>
  <si>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</si>
  <si>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</si>
  <si>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</si>
  <si>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</si>
  <si>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</si>
  <si>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</si>
  <si>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</si>
  <si>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</si>
  <si>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</si>
  <si>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</si>
  <si>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</si>
  <si>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</si>
  <si>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</si>
  <si>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</si>
  <si>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</si>
  <si>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</si>
  <si>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</si>
  <si>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</si>
  <si>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</si>
  <si>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</si>
  <si>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</si>
  <si>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</si>
  <si>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</si>
  <si>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</si>
  <si>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</si>
  <si>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</si>
  <si>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</si>
  <si>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</si>
  <si>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</si>
  <si>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</si>
  <si>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</si>
  <si>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</si>
  <si>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</si>
  <si>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</si>
  <si>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</si>
  <si>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</si>
  <si>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</si>
  <si>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</si>
  <si>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</si>
  <si>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</si>
  <si>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</si>
  <si>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</si>
  <si>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</si>
  <si>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</si>
  <si>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</si>
  <si>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</si>
  <si>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</si>
  <si>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</si>
  <si>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</si>
  <si>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</si>
  <si>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</si>
  <si>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</si>
  <si>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</si>
  <si>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</si>
  <si>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</si>
  <si>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</si>
  <si>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</si>
  <si>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</si>
  <si>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</si>
  <si>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</si>
  <si>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</si>
  <si>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</si>
  <si>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</si>
  <si>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</si>
  <si>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</si>
  <si>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</si>
  <si>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</si>
  <si>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</si>
  <si>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</si>
  <si>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</si>
  <si>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</si>
  <si>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</si>
  <si>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</si>
  <si>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</si>
  <si>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</si>
  <si>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</si>
  <si>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</si>
  <si>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</si>
  <si>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</si>
  <si>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</si>
  <si>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</si>
  <si>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</si>
  <si>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</si>
  <si>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</si>
  <si>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</si>
  <si>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</si>
  <si>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</si>
  <si>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</si>
  <si>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</si>
  <si>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</si>
  <si>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</si>
  <si>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</si>
  <si>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</si>
  <si>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</si>
  <si>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</si>
  <si>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</si>
  <si>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</si>
  <si>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</si>
  <si>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</si>
  <si>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</si>
  <si>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</si>
  <si>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</si>
  <si>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</si>
  <si>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</si>
  <si>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</si>
  <si>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</si>
  <si>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</si>
  <si>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</si>
  <si>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</si>
  <si>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</si>
  <si>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</si>
  <si>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</si>
  <si>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</si>
  <si>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</si>
  <si>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</si>
  <si>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</si>
  <si>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</si>
  <si>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</si>
  <si>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</si>
  <si>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</si>
  <si>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</si>
  <si>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</si>
  <si>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</si>
  <si>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</si>
  <si>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</si>
  <si>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</si>
  <si>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</si>
  <si>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</si>
  <si>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</si>
  <si>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</si>
  <si>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</si>
  <si>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</si>
  <si>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</si>
  <si>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</si>
  <si>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</si>
  <si>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</si>
  <si>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</si>
  <si>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</si>
  <si>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</si>
  <si>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</si>
  <si>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</si>
  <si>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</si>
  <si>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</si>
  <si>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</si>
  <si>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</si>
  <si>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</si>
  <si>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</si>
  <si>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</si>
  <si>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</si>
  <si>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</si>
  <si>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</si>
  <si>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</si>
  <si>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</si>
  <si>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</si>
  <si>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</si>
  <si>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</si>
  <si>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</si>
  <si>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</si>
  <si>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</si>
  <si>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</si>
  <si>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</si>
  <si>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</si>
  <si>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</si>
  <si>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</si>
  <si>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</si>
  <si>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</si>
  <si>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</si>
  <si>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</si>
  <si>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</si>
  <si>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</si>
  <si>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</si>
  <si>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</si>
  <si>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</si>
  <si>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</si>
  <si>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</si>
  <si>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</si>
  <si>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</si>
  <si>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</si>
  <si>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</si>
  <si>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</si>
  <si>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</si>
  <si>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</si>
  <si>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</si>
  <si>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</si>
  <si>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</si>
  <si>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</si>
  <si>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</si>
  <si>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</si>
  <si>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</si>
  <si>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</si>
  <si>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</si>
  <si>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</si>
  <si>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</si>
  <si>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</si>
  <si>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</si>
  <si>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</si>
  <si>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</si>
  <si>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</si>
  <si>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</si>
  <si>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</si>
  <si>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</si>
  <si>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</si>
  <si>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</si>
  <si>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</si>
  <si>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</si>
  <si>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</si>
  <si>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</si>
  <si>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</si>
  <si>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</si>
  <si>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</si>
  <si>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</si>
  <si>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</si>
  <si>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</si>
  <si>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</si>
  <si>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</si>
  <si>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</si>
  <si>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</si>
  <si>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</si>
  <si>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</si>
  <si>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</si>
  <si>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</si>
  <si>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</si>
  <si>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</si>
  <si>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</si>
  <si>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</si>
  <si>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</si>
  <si>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</si>
  <si>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</si>
  <si>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</si>
  <si>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</si>
  <si>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</si>
  <si>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</si>
  <si>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</si>
  <si>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</si>
  <si>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</si>
  <si>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</si>
  <si>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</si>
  <si>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</si>
  <si>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</si>
  <si>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</si>
  <si>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</si>
  <si>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</si>
  <si>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</si>
  <si>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</si>
  <si>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</si>
  <si>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</si>
  <si>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</si>
  <si>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</si>
  <si>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</si>
  <si>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</si>
  <si>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</si>
  <si>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</si>
  <si>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</si>
  <si>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</si>
  <si>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</si>
  <si>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</si>
  <si>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</si>
  <si>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</si>
  <si>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</si>
  <si>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</si>
  <si>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</si>
  <si>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</si>
  <si>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</si>
  <si>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</si>
  <si>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</si>
  <si>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</si>
  <si>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</si>
  <si>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</si>
  <si>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</si>
  <si>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</si>
  <si>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</si>
  <si>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</si>
  <si>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</si>
  <si>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</si>
  <si>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</si>
  <si>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</si>
  <si>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</si>
  <si>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</si>
  <si>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</si>
  <si>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</si>
  <si>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</si>
  <si>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</si>
  <si>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</si>
  <si>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</si>
  <si>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</si>
  <si>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</si>
  <si>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</si>
  <si>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</si>
  <si>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</si>
  <si>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</si>
  <si>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</si>
  <si>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</si>
  <si>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</si>
  <si>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</si>
  <si>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</si>
  <si>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</si>
  <si>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</si>
  <si>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</si>
  <si>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</si>
  <si>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</si>
  <si>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</si>
  <si>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</si>
  <si>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</si>
  <si>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</si>
  <si>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</si>
  <si>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</si>
  <si>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</si>
  <si>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</si>
  <si>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</si>
  <si>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</si>
  <si>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</si>
  <si>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</si>
  <si>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</si>
  <si>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</si>
  <si>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</si>
  <si>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</si>
  <si>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</si>
  <si>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</si>
  <si>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</si>
  <si>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</si>
  <si>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</si>
  <si>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</si>
  <si>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</si>
  <si>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</si>
  <si>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</si>
  <si>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</si>
  <si>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</si>
  <si>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</si>
  <si>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</si>
  <si>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</si>
  <si>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</si>
  <si>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</si>
  <si>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</si>
  <si>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</si>
  <si>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</si>
  <si>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</si>
  <si>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</si>
  <si>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</si>
  <si>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</si>
  <si>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</si>
  <si>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</si>
  <si>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</si>
  <si>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</si>
  <si>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</si>
  <si>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</si>
  <si>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</si>
  <si>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</si>
  <si>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</si>
  <si>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</si>
  <si>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</si>
  <si>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</si>
  <si>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</si>
  <si>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</si>
  <si>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</si>
  <si>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</si>
  <si>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</si>
  <si>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</si>
  <si>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</si>
  <si>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</si>
  <si>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</si>
  <si>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</si>
  <si>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</si>
  <si>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</si>
  <si>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</si>
  <si>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</si>
  <si>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</si>
  <si>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</si>
  <si>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</si>
  <si>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</si>
  <si>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</si>
  <si>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</si>
  <si>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</si>
  <si>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</si>
  <si>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</si>
  <si>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</si>
  <si>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</si>
  <si>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</si>
  <si>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</si>
  <si>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</si>
  <si>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</si>
  <si>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</si>
  <si>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</si>
  <si>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</si>
  <si>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</si>
  <si>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</si>
  <si>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</si>
  <si>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</si>
  <si>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</si>
  <si>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</si>
  <si>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</si>
  <si>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</si>
  <si>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</si>
  <si>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</si>
  <si>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</si>
  <si>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</si>
  <si>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</si>
  <si>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</si>
  <si>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</si>
  <si>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</si>
  <si>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</si>
  <si>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</si>
  <si>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</si>
  <si>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</si>
  <si>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</si>
  <si>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</si>
  <si>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</si>
  <si>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</si>
  <si>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</si>
  <si>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</si>
  <si>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</si>
  <si>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</si>
  <si>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</si>
  <si>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</si>
  <si>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</si>
  <si>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</si>
  <si>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</si>
  <si>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</si>
  <si>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</si>
  <si>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</si>
  <si>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</si>
  <si>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</si>
  <si>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</si>
  <si>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</si>
  <si>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</si>
  <si>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</si>
  <si>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</si>
  <si>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</si>
  <si>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</si>
  <si>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</si>
  <si>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</si>
  <si>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</si>
  <si>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</si>
  <si>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</si>
  <si>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</si>
  <si>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</si>
  <si>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</si>
  <si>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</si>
  <si>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</si>
  <si>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</si>
  <si>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</si>
  <si>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</si>
  <si>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</si>
  <si>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</si>
  <si>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</si>
  <si>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</si>
  <si>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</si>
  <si>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</si>
  <si>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</si>
  <si>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</si>
  <si>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</si>
  <si>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</si>
  <si>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</si>
  <si>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</si>
  <si>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</si>
  <si>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</si>
  <si>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</si>
  <si>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</si>
  <si>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</si>
  <si>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</si>
  <si>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</si>
  <si>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</si>
  <si>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</si>
  <si>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</si>
  <si>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</si>
  <si>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</si>
  <si>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</si>
  <si>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</si>
  <si>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</si>
  <si>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</si>
  <si>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</si>
  <si>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</si>
  <si>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</si>
  <si>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</si>
  <si>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</si>
  <si>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</si>
  <si>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</si>
  <si>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</si>
  <si>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</si>
  <si>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</si>
  <si>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</si>
  <si>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</si>
  <si>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</si>
  <si>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</si>
  <si>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</si>
  <si>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</si>
  <si>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</si>
  <si>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</si>
  <si>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</si>
  <si>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</si>
  <si>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</si>
  <si>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</si>
  <si>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</si>
  <si>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</si>
  <si>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</si>
  <si>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</si>
  <si>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</si>
  <si>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</si>
  <si>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</si>
  <si>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</si>
  <si>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</si>
  <si>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</si>
  <si>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</si>
  <si>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</si>
  <si>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</si>
  <si>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</si>
  <si>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</si>
  <si>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</si>
  <si>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</si>
  <si>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</si>
  <si>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</si>
  <si>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</si>
  <si>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</si>
  <si>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</si>
  <si>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</si>
  <si>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</si>
  <si>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</si>
  <si>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</si>
  <si>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</si>
  <si>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</si>
  <si>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</si>
  <si>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</si>
  <si>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</si>
  <si>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</si>
  <si>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</si>
  <si>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</si>
  <si>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</si>
  <si>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</si>
  <si>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</si>
  <si>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</si>
  <si>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</si>
  <si>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</si>
  <si>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</si>
  <si>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</si>
  <si>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</si>
  <si>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</si>
  <si>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</si>
  <si>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</si>
  <si>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</si>
  <si>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</si>
  <si>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</si>
  <si>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</si>
  <si>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</si>
  <si>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</si>
  <si>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</si>
  <si>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</si>
  <si>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</si>
  <si>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</si>
  <si>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</si>
  <si>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</si>
  <si>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</si>
  <si>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</si>
  <si>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</si>
  <si>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</si>
  <si>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</si>
  <si>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</si>
  <si>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</si>
  <si>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</si>
  <si>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</si>
  <si>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</si>
  <si>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</si>
  <si>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</si>
  <si>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</si>
  <si>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</si>
  <si>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</si>
  <si>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</si>
  <si>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</si>
  <si>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</si>
  <si>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</si>
  <si>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</si>
  <si>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</si>
  <si>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</si>
  <si>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</si>
  <si>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</si>
  <si>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</si>
  <si>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</si>
  <si>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</si>
  <si>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</si>
  <si>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</si>
  <si>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</si>
  <si>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</si>
  <si>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</si>
  <si>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</si>
  <si>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</si>
  <si>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</si>
  <si>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</si>
  <si>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</si>
  <si>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</si>
  <si>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</si>
  <si>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</si>
  <si>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</si>
  <si>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</si>
  <si>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</si>
  <si>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</si>
  <si>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</si>
  <si>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</si>
  <si>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</si>
  <si>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</si>
  <si>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</si>
  <si>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</si>
  <si>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</si>
  <si>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</si>
  <si>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</si>
  <si>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</si>
  <si>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</si>
  <si>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</si>
  <si>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</si>
  <si>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</si>
  <si>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</si>
  <si>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</si>
  <si>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</si>
  <si>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</si>
  <si>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</si>
  <si>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</si>
  <si>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</si>
  <si>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</si>
  <si>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</si>
  <si>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</si>
  <si>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</si>
  <si>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</si>
  <si>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</si>
  <si>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</si>
  <si>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</si>
  <si>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</si>
  <si>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</si>
  <si>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</si>
  <si>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</si>
  <si>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</si>
  <si>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</si>
  <si>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</si>
  <si>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</si>
  <si>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</si>
  <si>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</si>
  <si>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</si>
  <si>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</si>
  <si>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</si>
  <si>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</si>
  <si>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</si>
  <si>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</si>
  <si>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</si>
  <si>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</si>
  <si>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</si>
  <si>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</si>
  <si>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</si>
  <si>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</si>
  <si>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</si>
  <si>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</si>
  <si>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</si>
  <si>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</si>
  <si>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</si>
  <si>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</si>
  <si>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</si>
  <si>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</si>
  <si>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</si>
  <si>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</si>
  <si>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</si>
  <si>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</si>
  <si>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</si>
  <si>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</si>
  <si>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</si>
  <si>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</si>
  <si>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</si>
  <si>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</si>
  <si>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</si>
  <si>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</si>
  <si>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</si>
  <si>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</si>
  <si>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</si>
  <si>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</si>
  <si>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</si>
  <si>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</si>
  <si>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</si>
  <si>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</si>
  <si>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</si>
  <si>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</si>
  <si>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</si>
  <si>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</si>
  <si>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</si>
  <si>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</si>
  <si>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</si>
  <si>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</si>
  <si>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</si>
  <si>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</si>
  <si>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</si>
  <si>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</si>
  <si>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</si>
  <si>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</si>
  <si>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</si>
  <si>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</si>
  <si>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</si>
  <si>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</si>
  <si>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</si>
  <si>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</si>
  <si>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</si>
  <si>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</si>
  <si>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</si>
  <si>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</si>
  <si>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</si>
  <si>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</si>
  <si>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</si>
  <si>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</si>
  <si>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</si>
  <si>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</si>
  <si>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</si>
  <si>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</si>
  <si>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</si>
  <si>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</si>
  <si>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</si>
  <si>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</si>
  <si>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</si>
  <si>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</si>
  <si>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</si>
  <si>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</si>
  <si>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</si>
  <si>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</si>
  <si>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</si>
  <si>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</si>
  <si>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</si>
  <si>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</si>
  <si>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</si>
  <si>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</si>
  <si>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</si>
  <si>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</si>
  <si>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</si>
  <si>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</si>
  <si>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</si>
  <si>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</si>
  <si>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</si>
  <si>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</si>
  <si>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</si>
  <si>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</si>
  <si>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</si>
  <si>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</si>
  <si>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</si>
  <si>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</si>
  <si>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</si>
  <si>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</si>
  <si>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</si>
  <si>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</si>
  <si>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</si>
  <si>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</si>
  <si>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</si>
  <si>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</si>
  <si>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</si>
  <si>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</si>
  <si>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</si>
  <si>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</si>
  <si>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</si>
  <si>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</si>
  <si>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</si>
  <si>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</si>
  <si>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</si>
  <si>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</si>
  <si>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</si>
  <si>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</si>
  <si>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</si>
  <si>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</si>
  <si>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</si>
  <si>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</si>
  <si>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</si>
  <si>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</si>
  <si>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</si>
  <si>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</si>
  <si>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</si>
  <si>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</si>
  <si>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</si>
  <si>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</si>
  <si>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</si>
  <si>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</si>
  <si>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</si>
  <si>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</si>
  <si>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</si>
  <si>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</si>
  <si>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</si>
  <si>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</si>
  <si>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</si>
  <si>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</si>
  <si>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</si>
  <si>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</si>
  <si>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</si>
  <si>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</si>
  <si>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</si>
  <si>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</si>
  <si>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</si>
  <si>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</si>
  <si>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</si>
  <si>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</si>
  <si>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</si>
  <si>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</si>
  <si>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</si>
  <si>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</si>
  <si>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</si>
  <si>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</si>
  <si>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</si>
  <si>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</si>
  <si>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</si>
  <si>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</si>
  <si>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</si>
  <si>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</si>
  <si>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</si>
  <si>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</si>
  <si>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</si>
  <si>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</si>
  <si>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</si>
  <si>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</si>
  <si>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</si>
  <si>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</si>
  <si>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</si>
  <si>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</si>
  <si>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</si>
  <si>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</si>
  <si>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</si>
  <si>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</si>
  <si>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</si>
  <si>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</si>
  <si>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</si>
  <si>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</si>
  <si>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</si>
  <si>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</si>
  <si>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</si>
  <si>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</si>
  <si>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</si>
  <si>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</si>
  <si>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</si>
  <si>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</si>
  <si>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</si>
  <si>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</si>
  <si>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</si>
  <si>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</si>
  <si>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</si>
  <si>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</si>
  <si>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</si>
  <si>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</si>
  <si>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</si>
  <si>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</si>
  <si>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</si>
  <si>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</si>
  <si>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</si>
  <si>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</si>
  <si>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</si>
  <si>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</si>
  <si>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</si>
  <si>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</si>
  <si>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</si>
  <si>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</si>
  <si>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</si>
  <si>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</si>
  <si>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</si>
  <si>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</si>
  <si>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</si>
  <si>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</si>
  <si>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</si>
  <si>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</si>
  <si>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</si>
  <si>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</si>
  <si>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</si>
  <si>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</si>
  <si>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</si>
  <si>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</si>
  <si>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</si>
  <si>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</si>
  <si>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</si>
  <si>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</si>
  <si>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</si>
  <si>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</si>
  <si>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</si>
  <si>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</si>
  <si>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</si>
  <si>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</si>
  <si>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</si>
  <si>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</si>
  <si>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</si>
  <si>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</si>
  <si>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</si>
  <si>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</si>
  <si>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</si>
  <si>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</si>
  <si>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</si>
  <si>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</si>
  <si>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</si>
  <si>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</si>
  <si>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</si>
  <si>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</si>
  <si>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</si>
  <si>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</si>
  <si>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</si>
  <si>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</si>
  <si>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</si>
  <si>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</si>
  <si>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</si>
  <si>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</si>
  <si>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</si>
  <si>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</si>
  <si>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</si>
  <si>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</si>
  <si>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</si>
  <si>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</si>
  <si>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</si>
  <si>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</si>
  <si>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</si>
  <si>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</si>
  <si>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</si>
  <si>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</si>
  <si>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</si>
  <si>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</si>
  <si>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</si>
  <si>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</si>
  <si>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</si>
  <si>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</si>
  <si>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</si>
  <si>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</si>
  <si>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</si>
  <si>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</si>
  <si>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</si>
  <si>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</si>
  <si>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</si>
  <si>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</si>
  <si>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</si>
  <si>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</si>
  <si>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</si>
  <si>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</si>
  <si>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</si>
  <si>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</si>
  <si>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</si>
  <si>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</si>
  <si>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</si>
  <si>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</si>
  <si>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</si>
  <si>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</si>
  <si>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</si>
  <si>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</si>
  <si>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</si>
  <si>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</si>
  <si>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</si>
  <si>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</si>
  <si>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</si>
  <si>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</si>
  <si>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</si>
  <si>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</si>
  <si>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</si>
  <si>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</si>
  <si>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</si>
  <si>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</si>
  <si>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</si>
  <si>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</si>
  <si>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</si>
  <si>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</si>
  <si>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</si>
  <si>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</si>
  <si>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</si>
  <si>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</si>
  <si>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</si>
  <si>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</si>
  <si>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</si>
  <si>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</si>
  <si>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</si>
  <si>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</si>
  <si>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</si>
  <si>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</si>
  <si>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</si>
  <si>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</si>
  <si>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</si>
  <si>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</si>
  <si>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</si>
  <si>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</si>
  <si>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</si>
  <si>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</si>
  <si>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</si>
  <si>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</si>
  <si>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</si>
  <si>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</si>
  <si>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</si>
  <si>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</si>
  <si>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</si>
  <si>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</si>
  <si>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</si>
  <si>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</si>
  <si>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</si>
  <si>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</si>
  <si>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</si>
  <si>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</si>
  <si>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</si>
  <si>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</si>
  <si>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</si>
  <si>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</si>
  <si>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</si>
  <si>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</si>
  <si>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</si>
  <si>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</si>
  <si>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</si>
  <si>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</si>
  <si>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</si>
  <si>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</si>
  <si>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</si>
  <si>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</si>
  <si>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</si>
  <si>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</si>
  <si>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</si>
  <si>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</si>
  <si>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</si>
  <si>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</si>
  <si>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</si>
  <si>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</si>
  <si>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</si>
  <si>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</si>
  <si>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</si>
  <si>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</si>
  <si>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</si>
  <si>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</si>
  <si>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</si>
  <si>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</si>
  <si>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</si>
  <si>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</si>
  <si>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</si>
  <si>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</si>
  <si>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</si>
  <si>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</si>
  <si>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</si>
  <si>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</si>
  <si>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</si>
  <si>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</si>
  <si>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</si>
  <si>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</si>
  <si>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</si>
  <si>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</si>
  <si>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</si>
  <si>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</si>
  <si>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</si>
  <si>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</si>
  <si>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</si>
  <si>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</si>
  <si>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</si>
  <si>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</si>
  <si>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</si>
  <si>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</si>
  <si>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</si>
  <si>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</si>
  <si>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</si>
  <si>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</si>
  <si>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</si>
  <si>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</si>
  <si>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</si>
  <si>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</si>
  <si>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</si>
  <si>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</si>
  <si>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</si>
  <si>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</si>
  <si>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</si>
  <si>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</si>
  <si>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</si>
  <si>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</si>
  <si>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</si>
  <si>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</si>
  <si>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</si>
  <si>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</si>
  <si>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</si>
  <si>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</si>
  <si>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</si>
  <si>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</si>
  <si>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</si>
  <si>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</si>
  <si>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</si>
  <si>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</si>
  <si>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</si>
  <si>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</si>
  <si>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</si>
  <si>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</si>
  <si>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</si>
  <si>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</si>
  <si>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</si>
  <si>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</si>
  <si>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</si>
  <si>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</si>
  <si>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</si>
  <si>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</si>
  <si>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</si>
  <si>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</si>
  <si>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</si>
  <si>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</si>
  <si>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</si>
  <si>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</si>
  <si>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</si>
  <si>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</si>
  <si>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</si>
  <si>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</si>
  <si>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</si>
  <si>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</si>
  <si>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</si>
  <si>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</si>
  <si>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</si>
  <si>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</si>
  <si>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</si>
  <si>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</si>
  <si>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</si>
  <si>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</si>
  <si>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</si>
  <si>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</si>
  <si>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</si>
  <si>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</si>
  <si>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</si>
  <si>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</si>
  <si>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</si>
  <si>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</si>
  <si>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</si>
  <si>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</si>
  <si>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</si>
  <si>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</si>
  <si>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</si>
  <si>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</si>
  <si>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</si>
  <si>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</si>
  <si>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</si>
  <si>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</si>
  <si>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</si>
  <si>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</si>
  <si>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</si>
  <si>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</si>
  <si>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</si>
  <si>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</si>
  <si>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</si>
  <si>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</si>
  <si>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</si>
  <si>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</si>
  <si>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</si>
  <si>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</si>
  <si>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</si>
  <si>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</si>
  <si>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</si>
  <si>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</si>
  <si>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</si>
  <si>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</si>
  <si>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</si>
  <si>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</si>
  <si>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</si>
  <si>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</si>
  <si>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</si>
  <si>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</si>
  <si>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</si>
  <si>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</si>
  <si>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</si>
  <si>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</si>
  <si>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</si>
  <si>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</si>
  <si>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</si>
  <si>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</si>
  <si>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</si>
  <si>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</si>
  <si>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</si>
  <si>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</si>
  <si>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</si>
  <si>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</si>
  <si>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</si>
  <si>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</si>
  <si>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</si>
  <si>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</si>
  <si>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</si>
  <si>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</si>
  <si>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</si>
  <si>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</si>
  <si>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</si>
  <si>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</si>
  <si>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</si>
  <si>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</si>
  <si>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</si>
  <si>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</si>
  <si>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</si>
  <si>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</si>
  <si>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</si>
  <si>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</si>
  <si>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</si>
  <si>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</si>
  <si>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</si>
  <si>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</si>
  <si>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</si>
  <si>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</si>
  <si>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</si>
  <si>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</si>
  <si>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</si>
  <si>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</si>
  <si>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</si>
  <si>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</si>
  <si>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</si>
  <si>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</si>
  <si>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</si>
  <si>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</si>
  <si>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</si>
  <si>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</si>
  <si>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</si>
  <si>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</si>
  <si>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</si>
  <si>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</si>
  <si>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</si>
  <si>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</si>
  <si>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</si>
  <si>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</si>
  <si>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</si>
  <si>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</si>
  <si>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</si>
  <si>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</si>
  <si>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</si>
  <si>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</si>
  <si>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</si>
  <si>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</si>
  <si>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</si>
  <si>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</si>
  <si>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</si>
  <si>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</si>
  <si>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</si>
  <si>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</si>
  <si>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</si>
  <si>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</si>
  <si>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</si>
  <si>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</si>
  <si>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</si>
  <si>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</si>
  <si>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</si>
  <si>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</si>
  <si>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</si>
  <si>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</si>
  <si>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</si>
  <si>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</si>
  <si>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</si>
  <si>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</si>
  <si>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</si>
  <si>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</si>
  <si>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</si>
  <si>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</si>
  <si>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</si>
  <si>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</si>
  <si>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</si>
  <si>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</si>
  <si>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</si>
  <si>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</si>
  <si>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</si>
  <si>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</si>
  <si>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</si>
  <si>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</si>
  <si>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</si>
  <si>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</si>
  <si>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</si>
  <si>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</si>
  <si>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</si>
  <si>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</si>
  <si>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</si>
  <si>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</si>
  <si>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</si>
  <si>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</si>
  <si>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</si>
  <si>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</si>
  <si>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</si>
  <si>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</si>
  <si>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</si>
  <si>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</si>
  <si>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</si>
  <si>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</si>
  <si>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</si>
  <si>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</si>
  <si>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</si>
  <si>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</si>
  <si>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</si>
  <si>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</si>
  <si>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</si>
  <si>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</si>
  <si>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</si>
  <si>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</si>
  <si>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</si>
  <si>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</si>
  <si>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</si>
  <si>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</si>
  <si>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</si>
  <si>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</si>
  <si>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</si>
  <si>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</si>
  <si>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</si>
  <si>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</si>
  <si>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</si>
  <si>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</si>
  <si>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</si>
  <si>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</si>
  <si>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</si>
  <si>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</si>
  <si>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</si>
  <si>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</si>
  <si>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</si>
  <si>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</si>
  <si>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</si>
  <si>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</si>
  <si>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</si>
  <si>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</si>
  <si>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</si>
  <si>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</si>
  <si>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</si>
  <si>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</si>
  <si>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</si>
  <si>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</si>
  <si>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</si>
  <si>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</si>
  <si>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</si>
  <si>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</si>
  <si>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</si>
  <si>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</si>
  <si>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</si>
  <si>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</si>
  <si>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</si>
  <si>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</si>
  <si>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</si>
  <si>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</si>
  <si>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</si>
  <si>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</si>
  <si>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</si>
  <si>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</si>
  <si>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</si>
  <si>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</si>
  <si>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</si>
  <si>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</si>
  <si>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</si>
  <si>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</si>
  <si>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</si>
  <si>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</si>
  <si>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</si>
  <si>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</si>
  <si>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</si>
  <si>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</si>
  <si>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</si>
  <si>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</si>
  <si>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</si>
  <si>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</si>
  <si>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</si>
  <si>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</si>
  <si>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</si>
  <si>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</si>
  <si>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</si>
  <si>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</si>
  <si>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</si>
  <si>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</si>
  <si>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</si>
  <si>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</si>
  <si>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</si>
  <si>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</si>
  <si>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</si>
  <si>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</si>
  <si>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</si>
  <si>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</si>
  <si>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</si>
  <si>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</si>
  <si>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</si>
  <si>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</si>
  <si>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</si>
  <si>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</si>
  <si>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</si>
  <si>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</si>
  <si>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</si>
  <si>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</si>
  <si>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</si>
  <si>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</si>
  <si>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</si>
  <si>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</si>
  <si>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</si>
  <si>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</si>
  <si>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</si>
  <si>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</si>
  <si>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</si>
  <si>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</si>
  <si>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</si>
  <si>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</si>
  <si>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</si>
  <si>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</si>
  <si>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</si>
  <si>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</si>
  <si>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</si>
  <si>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</si>
  <si>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</si>
  <si>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</si>
  <si>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</si>
  <si>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</si>
  <si>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</si>
  <si>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</si>
  <si>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</si>
  <si>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</si>
  <si>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</si>
  <si>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</si>
  <si>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</si>
  <si>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</si>
  <si>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</si>
  <si>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</si>
  <si>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</si>
  <si>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</si>
  <si>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</si>
  <si>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</si>
  <si>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</si>
  <si>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</si>
  <si>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</si>
  <si>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</si>
  <si>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</si>
  <si>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</si>
  <si>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</si>
  <si>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</si>
  <si>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</si>
  <si>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</si>
  <si>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</si>
  <si>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</si>
  <si>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</si>
  <si>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</si>
  <si>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</si>
  <si>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</si>
  <si>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</si>
  <si>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</si>
  <si>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</si>
  <si>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</si>
  <si>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</si>
  <si>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</si>
  <si>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</si>
  <si>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</si>
  <si>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</si>
  <si>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</si>
  <si>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</si>
  <si>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</si>
  <si>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</si>
  <si>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</si>
  <si>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</si>
  <si>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</si>
  <si>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</si>
  <si>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</si>
  <si>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</si>
  <si>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</si>
  <si>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</si>
  <si>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</si>
  <si>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</si>
  <si>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</si>
  <si>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</si>
  <si>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</si>
  <si>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</si>
  <si>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</si>
  <si>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</si>
  <si>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</si>
  <si>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</si>
  <si>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</si>
  <si>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</si>
  <si>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</si>
  <si>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</si>
  <si>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</si>
  <si>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</si>
  <si>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</si>
  <si>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</si>
  <si>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</si>
  <si>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</si>
  <si>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</si>
  <si>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</si>
  <si>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</si>
  <si>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</si>
  <si>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</si>
  <si>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</si>
  <si>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</si>
  <si>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</si>
  <si>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</si>
  <si>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</si>
  <si>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</si>
  <si>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</si>
  <si>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</si>
  <si>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</si>
  <si>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</si>
  <si>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</si>
  <si>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</si>
  <si>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</si>
  <si>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</si>
  <si>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</si>
  <si>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</si>
  <si>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</si>
  <si>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</si>
  <si>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</si>
  <si>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</si>
  <si>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</si>
  <si>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</si>
  <si>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</si>
  <si>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</si>
  <si>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</si>
  <si>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</si>
  <si>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</si>
  <si>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</si>
  <si>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</si>
  <si>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</si>
  <si>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</si>
  <si>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</si>
  <si>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</si>
  <si>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</si>
  <si>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</si>
  <si>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</si>
  <si>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</si>
  <si>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</si>
  <si>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</si>
  <si>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</si>
  <si>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</si>
  <si>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</si>
  <si>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</si>
  <si>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</si>
  <si>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</si>
  <si>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</si>
  <si>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</si>
  <si>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</si>
  <si>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</si>
  <si>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</si>
  <si>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</si>
  <si>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</si>
  <si>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</si>
  <si>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</si>
  <si>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</si>
  <si>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</si>
  <si>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</si>
  <si>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</si>
  <si>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</si>
  <si>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</si>
  <si>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</si>
  <si>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</si>
  <si>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</si>
  <si>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</si>
  <si>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</si>
  <si>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</si>
  <si>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</si>
  <si>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</si>
  <si>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</si>
  <si>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</si>
  <si>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</si>
  <si>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</si>
  <si>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</si>
  <si>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</si>
  <si>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</si>
  <si>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</si>
  <si>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</si>
  <si>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</si>
  <si>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</si>
  <si>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</si>
  <si>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</si>
  <si>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</si>
  <si>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</si>
  <si>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</si>
  <si>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</si>
  <si>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</si>
  <si>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</si>
  <si>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</si>
  <si>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</si>
  <si>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</si>
  <si>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</si>
  <si>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</si>
  <si>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</si>
  <si>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</si>
  <si>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</si>
  <si>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</si>
  <si>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</si>
  <si>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</si>
  <si>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</si>
  <si>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</si>
  <si>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</si>
  <si>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</si>
  <si>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</si>
  <si>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</si>
  <si>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</si>
  <si>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</si>
  <si>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</si>
  <si>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</si>
  <si>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</si>
  <si>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</si>
  <si>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</si>
  <si>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</si>
  <si>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</si>
  <si>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</si>
  <si>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</si>
  <si>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</si>
  <si>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</si>
  <si>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</si>
  <si>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</si>
  <si>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</si>
  <si>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</si>
  <si>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</si>
  <si>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</si>
  <si>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</si>
  <si>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</si>
  <si>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</si>
  <si>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</si>
  <si>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</si>
  <si>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</si>
  <si>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</si>
  <si>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</si>
  <si>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</si>
  <si>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</si>
  <si>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</si>
  <si>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</si>
  <si>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</si>
  <si>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</si>
  <si>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</si>
  <si>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</si>
  <si>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</si>
  <si>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</si>
  <si>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</si>
  <si>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</si>
  <si>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</si>
  <si>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</si>
  <si>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</si>
  <si>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</si>
  <si>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</si>
  <si>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</si>
  <si>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</si>
  <si>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</si>
  <si>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</si>
  <si>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</si>
  <si>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</si>
  <si>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</si>
  <si>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</si>
  <si>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</si>
  <si>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</si>
  <si>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</si>
  <si>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</si>
  <si>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</si>
  <si>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</si>
  <si>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</si>
  <si>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</si>
  <si>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</si>
  <si>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</si>
  <si>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</si>
  <si>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</si>
  <si>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</si>
  <si>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</si>
  <si>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</si>
  <si>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</si>
  <si>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</si>
  <si>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</si>
  <si>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</si>
  <si>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</si>
  <si>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</si>
  <si>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</si>
  <si>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</si>
  <si>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</si>
  <si>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</si>
  <si>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</si>
  <si>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</si>
  <si>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</si>
  <si>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</si>
  <si>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</si>
  <si>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</si>
  <si>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</si>
  <si>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</si>
  <si>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</si>
  <si>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</si>
  <si>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</si>
  <si>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</si>
  <si>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</si>
  <si>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</si>
  <si>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</si>
  <si>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</si>
  <si>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</si>
  <si>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</si>
  <si>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</si>
  <si>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</si>
  <si>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</si>
  <si>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</si>
  <si>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</si>
  <si>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</si>
  <si>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</si>
  <si>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</si>
  <si>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</si>
  <si>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</si>
  <si>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</si>
  <si>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</si>
  <si>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</si>
  <si>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</si>
  <si>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</si>
  <si>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</si>
  <si>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</si>
  <si>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</si>
  <si>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</si>
  <si>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</si>
  <si>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</si>
  <si>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</si>
  <si>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</si>
  <si>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</si>
  <si>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</si>
  <si>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</si>
  <si>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</si>
  <si>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</si>
  <si>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</si>
  <si>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</si>
  <si>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</si>
  <si>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</si>
  <si>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</si>
  <si>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</si>
  <si>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</si>
  <si>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</si>
  <si>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</si>
  <si>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</si>
  <si>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</si>
  <si>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</si>
  <si>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</si>
  <si>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</si>
  <si>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</si>
  <si>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</si>
  <si>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</si>
  <si>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</si>
  <si>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</si>
  <si>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</si>
  <si>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</si>
  <si>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</si>
  <si>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</si>
  <si>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</si>
  <si>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</si>
  <si>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</si>
  <si>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</si>
  <si>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</si>
  <si>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</si>
  <si>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</si>
  <si>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</si>
  <si>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</si>
  <si>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</si>
  <si>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</si>
  <si>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</si>
  <si>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</si>
  <si>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</si>
  <si>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</si>
  <si>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</si>
  <si>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</si>
  <si>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</si>
  <si>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</si>
  <si>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</si>
  <si>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</si>
  <si>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</si>
  <si>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</si>
  <si>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</si>
  <si>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</si>
  <si>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</si>
  <si>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</si>
  <si>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</si>
  <si>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</si>
  <si>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</si>
  <si>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</si>
  <si>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</si>
  <si>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</si>
  <si>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</si>
  <si>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</si>
  <si>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</si>
  <si>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</si>
  <si>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</si>
  <si>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</si>
  <si>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</si>
  <si>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</si>
  <si>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</si>
  <si>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</si>
  <si>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</si>
  <si>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</si>
  <si>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</si>
  <si>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</si>
  <si>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</si>
  <si>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</si>
  <si>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</si>
  <si>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</si>
  <si>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</si>
  <si>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</si>
  <si>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</si>
  <si>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</si>
  <si>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</si>
  <si>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</si>
  <si>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</si>
  <si>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</si>
  <si>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</si>
  <si>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</si>
  <si>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</si>
  <si>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</si>
  <si>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</si>
  <si>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</si>
  <si>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</si>
  <si>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</si>
  <si>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</si>
  <si>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</si>
  <si>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</si>
  <si>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</si>
  <si>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</si>
  <si>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</si>
  <si>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</si>
  <si>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</si>
  <si>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</si>
  <si>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</si>
  <si>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</si>
  <si>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</si>
  <si>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</si>
  <si>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</si>
  <si>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</si>
  <si>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</si>
  <si>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</si>
  <si>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</si>
  <si>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</si>
  <si>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</si>
  <si>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</si>
  <si>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</si>
  <si>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</si>
  <si>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</si>
  <si>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</si>
  <si>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</si>
  <si>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</si>
  <si>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</si>
  <si>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</si>
  <si>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</si>
  <si>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</si>
  <si>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</si>
  <si>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</si>
  <si>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</si>
  <si>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</si>
  <si>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</si>
  <si>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</si>
  <si>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</si>
  <si>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</si>
  <si>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</si>
  <si>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</si>
  <si>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</si>
  <si>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</si>
  <si>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</si>
  <si>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</si>
  <si>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</si>
  <si>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</si>
  <si>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</si>
  <si>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</si>
  <si>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</si>
  <si>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</si>
  <si>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</si>
  <si>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</si>
  <si>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</si>
  <si>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</si>
  <si>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</si>
  <si>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</si>
  <si>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</si>
  <si>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</si>
  <si>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</si>
  <si>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</si>
  <si>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</si>
  <si>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</si>
  <si>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</si>
  <si>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</si>
  <si>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</si>
  <si>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</si>
  <si>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</si>
  <si>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</si>
  <si>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</si>
  <si>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</si>
  <si>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</si>
  <si>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</si>
  <si>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</si>
  <si>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</si>
  <si>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</si>
  <si>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</si>
  <si>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</si>
  <si>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</si>
  <si>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</si>
  <si>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</si>
  <si>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</si>
  <si>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</si>
  <si>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</si>
  <si>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</si>
  <si>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</si>
  <si>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</si>
  <si>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</si>
  <si>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</si>
  <si>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</si>
  <si>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</si>
  <si>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</si>
  <si>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</si>
  <si>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</si>
  <si>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</si>
  <si>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</si>
  <si>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</si>
  <si>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</si>
  <si>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</si>
  <si>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</si>
  <si>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</si>
  <si>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</si>
  <si>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</si>
  <si>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</si>
  <si>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</si>
  <si>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</si>
  <si>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</si>
  <si>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</si>
  <si>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</si>
  <si>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</si>
  <si>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</si>
  <si>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</si>
  <si>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</si>
  <si>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</si>
  <si>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</si>
  <si>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</si>
  <si>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</si>
  <si>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</si>
  <si>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</si>
  <si>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</si>
  <si>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</si>
  <si>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</si>
  <si>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</si>
  <si>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</si>
  <si>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</si>
  <si>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</si>
  <si>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</si>
  <si>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</si>
  <si>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</si>
  <si>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</si>
  <si>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</si>
  <si>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</si>
  <si>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</si>
  <si>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</si>
  <si>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</si>
  <si>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</si>
  <si>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</si>
  <si>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</si>
  <si>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</si>
  <si>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</si>
  <si>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</si>
  <si>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</si>
  <si>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</si>
  <si>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</si>
  <si>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</si>
  <si>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</si>
  <si>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</si>
  <si>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</si>
  <si>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</si>
  <si>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</si>
  <si>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</si>
  <si>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</si>
  <si>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</si>
  <si>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</si>
  <si>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</si>
  <si>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</si>
  <si>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</si>
  <si>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</si>
  <si>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</si>
  <si>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</si>
  <si>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</si>
  <si>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</si>
  <si>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</si>
  <si>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</si>
  <si>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</si>
  <si>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</si>
  <si>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</si>
  <si>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</si>
  <si>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</si>
  <si>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</si>
  <si>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</si>
  <si>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</si>
  <si>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</si>
  <si>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</si>
  <si>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</si>
  <si>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</si>
  <si>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</si>
  <si>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</si>
  <si>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</si>
  <si>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</si>
  <si>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</si>
  <si>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</si>
  <si>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</si>
  <si>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</si>
  <si>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</si>
  <si>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</si>
  <si>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</si>
  <si>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</si>
  <si>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</si>
  <si>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</si>
  <si>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</si>
  <si>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</si>
  <si>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</si>
  <si>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</si>
  <si>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</si>
  <si>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</si>
  <si>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</si>
  <si>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</si>
  <si>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</si>
  <si>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</si>
  <si>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</si>
  <si>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</si>
  <si>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</si>
  <si>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</si>
  <si>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</si>
  <si>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</si>
  <si>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</si>
  <si>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</si>
  <si>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</si>
  <si>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</si>
  <si>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</si>
  <si>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</si>
  <si>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</si>
  <si>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</si>
  <si>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</si>
  <si>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</si>
  <si>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</si>
  <si>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</si>
  <si>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</si>
  <si>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</si>
  <si>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</si>
  <si>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</si>
  <si>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</si>
  <si>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</si>
  <si>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</si>
  <si>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</si>
  <si>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</si>
  <si>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</si>
  <si>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</si>
  <si>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</si>
  <si>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</si>
  <si>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</si>
  <si>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</si>
  <si>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</si>
  <si>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</si>
  <si>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</si>
  <si>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</si>
  <si>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</si>
  <si>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</si>
  <si>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</si>
  <si>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</si>
  <si>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</si>
  <si>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</si>
  <si>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</si>
  <si>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</si>
  <si>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</si>
  <si>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</si>
  <si>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</si>
  <si>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</si>
  <si>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</si>
  <si>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</si>
  <si>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</si>
  <si>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</si>
  <si>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</si>
  <si>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</si>
  <si>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</si>
  <si>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</si>
  <si>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</si>
  <si>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</si>
  <si>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</si>
  <si>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</si>
  <si>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</si>
  <si>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</si>
  <si>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</si>
  <si>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</si>
  <si>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</si>
  <si>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</si>
  <si>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</si>
  <si>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</si>
  <si>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</si>
  <si>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</si>
  <si>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</si>
  <si>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</si>
  <si>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</si>
  <si>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</si>
  <si>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</si>
  <si>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</si>
  <si>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</si>
  <si>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</si>
  <si>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</si>
  <si>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</si>
  <si>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</si>
  <si>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</si>
  <si>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</si>
  <si>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</si>
  <si>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</si>
  <si>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</si>
  <si>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</si>
  <si>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</si>
  <si>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</si>
  <si>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</si>
  <si>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</si>
  <si>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</si>
  <si>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</si>
  <si>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</si>
  <si>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</si>
  <si>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</si>
  <si>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</si>
  <si>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</si>
  <si>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</si>
  <si>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</si>
  <si>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</si>
  <si>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</si>
  <si>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</si>
  <si>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</si>
  <si>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</si>
  <si>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</si>
  <si>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</si>
  <si>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</si>
  <si>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</si>
  <si>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</si>
  <si>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</si>
  <si>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</si>
  <si>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</si>
  <si>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</si>
  <si>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</si>
  <si>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</si>
  <si>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</si>
  <si>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</si>
  <si>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</si>
  <si>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</si>
  <si>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</si>
  <si>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</si>
  <si>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</si>
  <si>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</si>
  <si>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</si>
  <si>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</si>
  <si>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</si>
  <si>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</si>
  <si>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</si>
  <si>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</si>
  <si>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</si>
  <si>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</si>
  <si>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</si>
  <si>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</si>
  <si>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</si>
  <si>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</si>
  <si>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</si>
  <si>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</si>
  <si>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</si>
  <si>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</si>
  <si>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</si>
  <si>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</si>
  <si>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</si>
  <si>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</si>
  <si>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</si>
  <si>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</si>
  <si>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</si>
  <si>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</si>
  <si>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</si>
  <si>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</si>
  <si>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</si>
  <si>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</si>
  <si>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</si>
  <si>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</si>
  <si>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</si>
  <si>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</si>
  <si>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</si>
  <si>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</si>
  <si>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</si>
  <si>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</si>
  <si>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</si>
  <si>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</si>
  <si>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</si>
  <si>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</si>
  <si>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</si>
  <si>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</si>
  <si>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</si>
  <si>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</si>
  <si>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</si>
  <si>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</si>
  <si>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</si>
  <si>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</si>
  <si>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</si>
  <si>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</si>
  <si>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</si>
  <si>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</si>
  <si>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</si>
  <si>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</si>
  <si>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</si>
  <si>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</si>
  <si>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</si>
  <si>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</si>
  <si>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</si>
  <si>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</si>
  <si>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</si>
  <si>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</si>
  <si>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</si>
  <si>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</si>
  <si>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</si>
  <si>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</si>
  <si>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</si>
  <si>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</si>
  <si>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</si>
  <si>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</si>
  <si>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</si>
  <si>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</si>
  <si>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</si>
  <si>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</si>
  <si>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</si>
  <si>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</si>
  <si>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</si>
  <si>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</si>
  <si>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</si>
  <si>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</si>
  <si>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</si>
  <si>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</si>
  <si>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</si>
  <si>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</si>
  <si>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</si>
  <si>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</si>
  <si>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</si>
  <si>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</si>
  <si>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</si>
  <si>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</si>
  <si>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</si>
  <si>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</si>
  <si>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</si>
  <si>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</si>
  <si>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</si>
  <si>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</si>
  <si>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</si>
  <si>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</si>
  <si>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</si>
  <si>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</si>
  <si>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</si>
  <si>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</si>
  <si>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</si>
  <si>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</si>
  <si>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</si>
  <si>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</si>
  <si>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</si>
  <si>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</si>
  <si>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</si>
  <si>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</si>
  <si>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</si>
  <si>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</si>
  <si>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</si>
  <si>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</si>
  <si>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</si>
  <si>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</si>
  <si>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</si>
  <si>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</si>
  <si>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</si>
  <si>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</si>
  <si>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</si>
  <si>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</si>
  <si>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</si>
  <si>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</si>
  <si>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</si>
  <si>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</si>
  <si>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</si>
  <si>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</si>
  <si>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</si>
  <si>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</si>
  <si>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</si>
  <si>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</si>
  <si>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</si>
  <si>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</si>
  <si>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</si>
  <si>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</si>
  <si>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</si>
  <si>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</si>
  <si>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</si>
  <si>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</si>
  <si>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</si>
  <si>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</si>
  <si>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</si>
  <si>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</si>
  <si>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</si>
  <si>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</si>
  <si>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</si>
  <si>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</si>
  <si>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</si>
  <si>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</si>
  <si>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</si>
  <si>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</si>
  <si>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</si>
  <si>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</si>
  <si>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</si>
  <si>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</si>
  <si>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</si>
  <si>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</si>
  <si>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</si>
  <si>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</si>
  <si>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</si>
  <si>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</si>
  <si>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</si>
  <si>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</si>
  <si>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</si>
  <si>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</si>
  <si>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</si>
  <si>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</si>
  <si>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</si>
  <si>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</si>
  <si>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</si>
  <si>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</si>
  <si>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</si>
  <si>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</si>
  <si>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</si>
  <si>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</si>
  <si>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</si>
  <si>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</si>
  <si>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</si>
  <si>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</si>
  <si>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</si>
  <si>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</si>
  <si>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</si>
  <si>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</si>
  <si>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</si>
  <si>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</si>
  <si>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</si>
  <si>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</si>
  <si>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</si>
  <si>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</si>
  <si>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</si>
  <si>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</si>
  <si>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</si>
  <si>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</si>
  <si>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</si>
  <si>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</si>
  <si>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</si>
  <si>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</si>
  <si>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</si>
  <si>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</si>
  <si>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</si>
  <si>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</si>
  <si>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</si>
  <si>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</si>
  <si>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</si>
  <si>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</si>
  <si>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</si>
  <si>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</si>
  <si>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</si>
  <si>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</si>
  <si>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</si>
  <si>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</si>
  <si>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</si>
  <si>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</si>
  <si>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</si>
  <si>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</si>
  <si>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</si>
  <si>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</si>
  <si>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</si>
  <si>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</si>
  <si>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</si>
  <si>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</si>
  <si>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</si>
  <si>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</si>
  <si>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</si>
  <si>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</si>
  <si>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</si>
  <si>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</si>
  <si>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</si>
  <si>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</si>
  <si>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</si>
  <si>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</si>
  <si>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</si>
  <si>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</si>
  <si>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</si>
  <si>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</si>
  <si>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</si>
  <si>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</si>
  <si>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</si>
  <si>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</si>
  <si>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</si>
  <si>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</si>
  <si>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</si>
  <si>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</si>
  <si>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</si>
  <si>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</si>
  <si>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</si>
  <si>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</si>
  <si>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</si>
  <si>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</si>
  <si>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</si>
  <si>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</si>
  <si>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</si>
  <si>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</si>
  <si>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</si>
  <si>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</si>
  <si>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</si>
  <si>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</si>
  <si>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</si>
  <si>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</si>
  <si>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</si>
  <si>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</si>
  <si>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</si>
  <si>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</si>
  <si>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</si>
  <si>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</si>
  <si>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</si>
  <si>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</si>
  <si>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</si>
  <si>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</si>
  <si>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</si>
  <si>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</si>
  <si>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</si>
  <si>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</si>
  <si>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</si>
  <si>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</si>
  <si>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</si>
  <si>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</si>
  <si>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</si>
  <si>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</si>
  <si>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</si>
  <si>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</si>
  <si>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</si>
  <si>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</si>
  <si>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</si>
  <si>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</si>
  <si>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</si>
  <si>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</si>
  <si>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</si>
  <si>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</si>
  <si>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</si>
  <si>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</si>
  <si>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</si>
  <si>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</si>
  <si>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</si>
  <si>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</si>
  <si>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</si>
  <si>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</si>
  <si>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</si>
  <si>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</si>
  <si>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</si>
  <si>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</si>
  <si>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</si>
  <si>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</si>
  <si>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</si>
  <si>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</si>
  <si>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</si>
  <si>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</si>
  <si>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</si>
  <si>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</si>
  <si>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</si>
  <si>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</si>
  <si>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</si>
  <si>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</si>
  <si>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</si>
  <si>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</si>
  <si>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</si>
  <si>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</si>
  <si>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</si>
  <si>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</si>
  <si>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</si>
  <si>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</si>
  <si>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</si>
  <si>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</si>
  <si>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</si>
  <si>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</si>
  <si>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</si>
  <si>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</si>
  <si>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</si>
  <si>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</si>
  <si>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</si>
  <si>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</si>
  <si>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</si>
  <si>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</si>
  <si>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</si>
  <si>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</si>
  <si>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</si>
  <si>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</si>
  <si>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</si>
  <si>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</si>
  <si>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</si>
  <si>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</si>
  <si>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</si>
  <si>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</si>
  <si>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</si>
  <si>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</si>
  <si>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</si>
  <si>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</si>
  <si>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</si>
  <si>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</si>
  <si>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</si>
  <si>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</si>
  <si>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</si>
  <si>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</si>
  <si>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</si>
  <si>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</si>
  <si>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</si>
  <si>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</si>
  <si>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</si>
  <si>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</si>
  <si>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</si>
  <si>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</si>
  <si>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</si>
  <si>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</si>
  <si>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</si>
  <si>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</si>
  <si>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</si>
  <si>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</si>
  <si>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</si>
  <si>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</si>
  <si>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</si>
  <si>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</si>
  <si>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</si>
  <si>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</si>
  <si>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</si>
  <si>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</si>
  <si>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</si>
  <si>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</si>
  <si>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</si>
  <si>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</si>
  <si>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</si>
  <si>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</si>
  <si>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</si>
  <si>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</si>
  <si>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</si>
  <si>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</si>
  <si>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</si>
  <si>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</si>
  <si>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</si>
  <si>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</si>
  <si>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</si>
  <si>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</si>
  <si>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</si>
  <si>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</si>
  <si>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</si>
  <si>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</si>
  <si>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</si>
  <si>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</si>
  <si>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</si>
  <si>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</si>
  <si>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</si>
  <si>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</si>
  <si>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</si>
  <si>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</si>
  <si>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</si>
  <si>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</si>
  <si>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</si>
  <si>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</si>
  <si>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</si>
  <si>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</si>
  <si>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</si>
  <si>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</si>
  <si>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</si>
  <si>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</si>
  <si>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</si>
  <si>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</si>
  <si>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</si>
  <si>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</si>
  <si>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</si>
  <si>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</si>
  <si>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</si>
  <si>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</si>
  <si>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</si>
  <si>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</si>
  <si>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</si>
  <si>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</si>
  <si>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</si>
  <si>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</si>
  <si>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</si>
  <si>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</si>
  <si>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</si>
  <si>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</si>
  <si>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</si>
  <si>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</si>
  <si>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</si>
  <si>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</si>
  <si>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</si>
  <si>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</si>
  <si>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</si>
  <si>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</si>
  <si>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</si>
  <si>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</si>
  <si>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</si>
  <si>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</si>
  <si>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</si>
  <si>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</si>
  <si>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</si>
  <si>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</si>
  <si>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</si>
  <si>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</si>
  <si>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</si>
  <si>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</si>
  <si>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</si>
  <si>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</si>
  <si>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</si>
  <si>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</si>
  <si>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</si>
  <si>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</si>
  <si>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</si>
  <si>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</si>
  <si>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</si>
  <si>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</si>
  <si>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</si>
  <si>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</si>
  <si>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</si>
  <si>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</si>
  <si>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</si>
  <si>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</si>
  <si>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</si>
  <si>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</si>
  <si>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</si>
  <si>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</si>
  <si>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</si>
  <si>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</si>
  <si>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</si>
  <si>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</si>
  <si>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</si>
  <si>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</si>
  <si>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</si>
  <si>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</si>
  <si>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</si>
  <si>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</si>
  <si>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</si>
  <si>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</si>
  <si>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</si>
  <si>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</si>
  <si>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</si>
  <si>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</si>
  <si>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</si>
  <si>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</si>
  <si>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</si>
  <si>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</si>
  <si>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</si>
  <si>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</si>
  <si>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</si>
  <si>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</si>
  <si>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</si>
  <si>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</si>
  <si>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</si>
  <si>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</si>
  <si>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</si>
  <si>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</si>
  <si>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</si>
  <si>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</si>
  <si>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</si>
  <si>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</si>
  <si>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</si>
  <si>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</si>
  <si>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</si>
  <si>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</si>
  <si>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</si>
  <si>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</si>
  <si>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</si>
  <si>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</si>
  <si>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</si>
  <si>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</si>
  <si>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</si>
  <si>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</si>
  <si>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</si>
  <si>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</si>
  <si>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</si>
  <si>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</si>
  <si>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</si>
  <si>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</si>
  <si>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</si>
  <si>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</si>
  <si>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</si>
  <si>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</si>
  <si>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</si>
  <si>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</si>
  <si>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</si>
  <si>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</si>
  <si>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</si>
  <si>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</si>
  <si>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</si>
  <si>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</si>
  <si>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</si>
  <si>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</si>
  <si>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</si>
  <si>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</si>
  <si>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</si>
  <si>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</si>
  <si>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</si>
  <si>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</si>
  <si>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</si>
  <si>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</si>
  <si>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</si>
  <si>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</si>
  <si>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</si>
  <si>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</si>
  <si>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</si>
  <si>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</si>
  <si>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</si>
  <si>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</si>
  <si>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</si>
  <si>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</si>
  <si>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</si>
  <si>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</si>
  <si>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</si>
  <si>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</si>
  <si>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</si>
  <si>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</si>
  <si>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</si>
  <si>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</si>
  <si>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</si>
  <si>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</si>
  <si>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</si>
  <si>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</si>
  <si>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</si>
  <si>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</si>
  <si>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</si>
  <si>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</si>
  <si>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</si>
  <si>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</si>
  <si>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</si>
  <si>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</si>
  <si>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</si>
  <si>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</si>
  <si>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</si>
  <si>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</si>
  <si>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</si>
  <si>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</si>
  <si>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</si>
  <si>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</si>
  <si>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</si>
  <si>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</si>
  <si>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</si>
  <si>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</si>
  <si>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</si>
  <si>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</si>
  <si>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</si>
  <si>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</si>
  <si>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</si>
  <si>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</si>
  <si>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</si>
  <si>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</si>
  <si>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</si>
  <si>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</si>
  <si>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</si>
  <si>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</si>
  <si>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</si>
  <si>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</si>
  <si>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</si>
  <si>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</si>
  <si>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</si>
  <si>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</si>
  <si>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</si>
  <si>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</si>
  <si>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</si>
  <si>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</si>
  <si>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</si>
  <si>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</si>
  <si>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</si>
  <si>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</si>
  <si>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</si>
  <si>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</si>
  <si>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</si>
  <si>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</si>
  <si>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</si>
  <si>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</si>
  <si>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</si>
  <si>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</si>
  <si>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</si>
  <si>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</si>
  <si>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</si>
  <si>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</si>
  <si>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</si>
  <si>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</si>
  <si>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</si>
  <si>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</si>
  <si>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</si>
  <si>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</si>
  <si>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</si>
  <si>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</si>
  <si>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</si>
  <si>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</si>
  <si>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</si>
  <si>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</si>
  <si>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</si>
  <si>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</si>
  <si>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</si>
  <si>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</si>
  <si>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</si>
  <si>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</si>
  <si>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</si>
  <si>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</si>
  <si>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</si>
  <si>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</si>
  <si>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</si>
  <si>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</si>
  <si>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</si>
  <si>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</si>
  <si>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</si>
  <si>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</si>
  <si>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</si>
  <si>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</si>
  <si>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</si>
  <si>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</si>
  <si>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</si>
  <si>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</si>
  <si>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</si>
  <si>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</si>
  <si>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</si>
  <si>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</si>
  <si>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</si>
  <si>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</si>
  <si>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</si>
  <si>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</si>
  <si>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</si>
  <si>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</si>
  <si>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</si>
  <si>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</si>
  <si>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</si>
  <si>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</si>
  <si>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</si>
  <si>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</si>
  <si>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</si>
  <si>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</si>
  <si>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</si>
  <si>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</si>
  <si>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</si>
  <si>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</si>
  <si>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</si>
  <si>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</si>
  <si>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</si>
  <si>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</si>
  <si>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</si>
  <si>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</si>
  <si>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</si>
  <si>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</si>
  <si>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</si>
  <si>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</si>
  <si>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</si>
  <si>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</si>
  <si>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</si>
  <si>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</si>
  <si>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</si>
  <si>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</si>
  <si>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</si>
  <si>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</si>
  <si>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</si>
  <si>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</si>
  <si>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</si>
  <si>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</si>
  <si>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</si>
  <si>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</si>
  <si>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</si>
  <si>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</si>
  <si>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</si>
  <si>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</si>
  <si>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</si>
  <si>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</si>
  <si>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</si>
  <si>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</si>
  <si>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</si>
  <si>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</si>
  <si>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</si>
  <si>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</si>
  <si>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</si>
  <si>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</si>
  <si>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</si>
  <si>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</si>
  <si>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</si>
  <si>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</si>
  <si>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</si>
  <si>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</si>
  <si>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</si>
  <si>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</si>
  <si>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</si>
  <si>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</si>
  <si>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</si>
  <si>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</si>
  <si>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</si>
  <si>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</si>
  <si>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</si>
  <si>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</si>
  <si>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</si>
  <si>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</si>
  <si>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</si>
  <si>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</si>
  <si>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</si>
  <si>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</si>
  <si>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</si>
  <si>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</si>
  <si>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</si>
  <si>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</si>
  <si>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</si>
  <si>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</si>
  <si>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</si>
  <si>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</si>
  <si>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</si>
  <si>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</si>
  <si>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</si>
  <si>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</si>
  <si>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</si>
  <si>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</si>
  <si>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</si>
  <si>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</si>
  <si>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</si>
  <si>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</si>
  <si>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</si>
  <si>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</si>
  <si>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</si>
  <si>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</si>
  <si>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</si>
  <si>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</si>
  <si>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</si>
  <si>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</si>
  <si>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</si>
  <si>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</si>
  <si>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</si>
  <si>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</si>
  <si>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</si>
  <si>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</si>
  <si>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</si>
  <si>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</si>
  <si>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</si>
  <si>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</si>
  <si>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</si>
  <si>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</si>
  <si>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</si>
  <si>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</si>
  <si>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</si>
  <si>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</si>
  <si>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</si>
  <si>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</si>
  <si>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</si>
  <si>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</si>
  <si>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</si>
  <si>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</si>
  <si>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</si>
  <si>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</si>
  <si>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</si>
  <si>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</si>
  <si>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</si>
  <si>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</si>
  <si>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</si>
  <si>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</si>
  <si>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</si>
  <si>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</si>
  <si>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</si>
  <si>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</si>
  <si>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</si>
  <si>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</si>
  <si>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</si>
  <si>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</si>
  <si>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</si>
  <si>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</si>
  <si>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</si>
  <si>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</si>
  <si>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</si>
  <si>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</si>
  <si>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</si>
  <si>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</si>
  <si>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</si>
  <si>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</si>
  <si>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</si>
  <si>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</si>
  <si>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</si>
  <si>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</si>
  <si>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</si>
  <si>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</si>
  <si>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</si>
  <si>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</si>
  <si>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</si>
  <si>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</si>
  <si>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</si>
  <si>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</si>
  <si>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</si>
  <si>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</si>
  <si>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</si>
  <si>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</si>
  <si>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</si>
  <si>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</si>
  <si>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</si>
  <si>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</si>
  <si>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</si>
  <si>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</si>
  <si>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</si>
  <si>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</si>
  <si>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</si>
  <si>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</si>
  <si>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</si>
  <si>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</si>
  <si>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</si>
  <si>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</si>
  <si>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</si>
  <si>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</si>
  <si>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</si>
  <si>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</si>
  <si>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</si>
  <si>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</si>
  <si>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</si>
  <si>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</si>
  <si>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</si>
  <si>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</si>
  <si>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</si>
  <si>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</si>
  <si>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</si>
  <si>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</si>
  <si>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</si>
  <si>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</si>
  <si>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</si>
  <si>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</si>
  <si>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</si>
  <si>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</si>
  <si>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</si>
  <si>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</si>
  <si>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</si>
  <si>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</si>
  <si>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</si>
  <si>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</si>
  <si>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</si>
  <si>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</si>
  <si>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</si>
  <si>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</si>
  <si>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</si>
  <si>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</si>
  <si>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</si>
  <si>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</si>
  <si>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</si>
  <si>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</si>
  <si>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</si>
  <si>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</si>
  <si>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</si>
  <si>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</si>
  <si>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</si>
  <si>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</si>
  <si>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</si>
  <si>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</si>
  <si>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</si>
  <si>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</si>
  <si>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</si>
  <si>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</si>
  <si>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</si>
  <si>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</si>
  <si>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</si>
  <si>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</si>
  <si>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</si>
  <si>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</si>
  <si>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</si>
  <si>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</si>
  <si>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</si>
  <si>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</si>
  <si>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</si>
  <si>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</si>
  <si>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</si>
  <si>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</si>
  <si>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</si>
  <si>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</si>
  <si>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</si>
  <si>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</si>
  <si>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</si>
  <si>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</si>
  <si>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</si>
  <si>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</si>
  <si>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</si>
  <si>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</si>
  <si>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</si>
  <si>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</si>
  <si>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</si>
  <si>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</si>
  <si>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</si>
  <si>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</si>
  <si>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</si>
  <si>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</si>
  <si>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</si>
  <si>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</si>
  <si>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</si>
  <si>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</si>
  <si>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</si>
  <si>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</si>
  <si>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</si>
  <si>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</si>
  <si>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</si>
  <si>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</si>
  <si>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</si>
  <si>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</si>
  <si>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</si>
  <si>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</si>
  <si>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</si>
  <si>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</si>
  <si>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</si>
  <si>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</si>
  <si>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</si>
  <si>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</si>
  <si>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</si>
  <si>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</si>
  <si>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</si>
  <si>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</si>
  <si>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</si>
  <si>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</si>
  <si>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</si>
  <si>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</si>
  <si>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</si>
  <si>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</si>
  <si>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</si>
  <si>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</si>
  <si>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</si>
  <si>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</si>
  <si>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</si>
  <si>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</si>
  <si>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</si>
  <si>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</si>
  <si>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</si>
  <si>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</si>
  <si>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</si>
  <si>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</si>
  <si>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</si>
  <si>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</si>
  <si>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</si>
  <si>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</si>
  <si>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</si>
  <si>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</si>
  <si>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</si>
  <si>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</si>
  <si>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</si>
  <si>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</si>
  <si>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</si>
  <si>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</si>
  <si>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</si>
  <si>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</si>
  <si>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</si>
  <si>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</si>
  <si>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</si>
  <si>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</si>
  <si>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</si>
  <si>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</si>
  <si>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</si>
  <si>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</si>
  <si>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</si>
  <si>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</si>
  <si>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</si>
  <si>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</si>
  <si>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</si>
  <si>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</si>
  <si>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</si>
  <si>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</si>
  <si>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</si>
  <si>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</si>
  <si>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</si>
  <si>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</si>
  <si>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</si>
  <si>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</si>
  <si>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</si>
  <si>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</si>
  <si>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</si>
  <si>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</si>
  <si>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</si>
  <si>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</si>
  <si>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</si>
  <si>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</si>
  <si>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</si>
  <si>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</si>
  <si>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</si>
  <si>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</si>
  <si>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</si>
  <si>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</si>
  <si>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</si>
  <si>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</si>
  <si>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</si>
  <si>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</si>
  <si>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</si>
  <si>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</si>
  <si>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</si>
  <si>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</si>
  <si>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</si>
  <si>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</si>
  <si>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</si>
  <si>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</si>
  <si>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</si>
  <si>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</si>
  <si>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</si>
  <si>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</si>
  <si>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</si>
  <si>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</si>
  <si>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</si>
  <si>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</si>
  <si>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</si>
  <si>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</si>
  <si>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</si>
  <si>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</si>
  <si>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</si>
  <si>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</si>
  <si>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</si>
  <si>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</si>
  <si>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</si>
  <si>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</si>
  <si>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</si>
  <si>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</si>
  <si>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</si>
  <si>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</si>
  <si>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</si>
  <si>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</si>
  <si>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</si>
  <si>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</si>
  <si>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</si>
  <si>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</si>
  <si>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</si>
  <si>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</si>
  <si>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</si>
  <si>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</si>
  <si>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</si>
  <si>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</si>
  <si>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</si>
  <si>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</si>
  <si>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</si>
  <si>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</si>
  <si>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</si>
  <si>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</si>
  <si>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</si>
  <si>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</si>
  <si>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</si>
  <si>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</si>
  <si>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</si>
  <si>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</si>
  <si>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</si>
  <si>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</si>
  <si>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</si>
  <si>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</si>
  <si>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</si>
  <si>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</si>
  <si>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</si>
  <si>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</si>
  <si>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</si>
  <si>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</si>
  <si>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</si>
  <si>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</si>
  <si>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</si>
  <si>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</si>
  <si>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</si>
  <si>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</si>
  <si>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</si>
  <si>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</si>
  <si>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</si>
  <si>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</si>
  <si>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</si>
  <si>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</si>
  <si>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</si>
  <si>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</si>
  <si>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</si>
  <si>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</si>
  <si>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</si>
  <si>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</si>
  <si>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</si>
  <si>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</si>
  <si>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</si>
  <si>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</si>
  <si>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</si>
  <si>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</si>
  <si>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</si>
  <si>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</si>
  <si>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</si>
  <si>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</si>
  <si>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</si>
  <si>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</si>
  <si>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</si>
  <si>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</si>
  <si>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</si>
  <si>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</si>
  <si>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</si>
  <si>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</si>
  <si>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</si>
  <si>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</si>
  <si>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</si>
  <si>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</si>
  <si>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</si>
  <si>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</si>
  <si>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</si>
  <si>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</si>
  <si>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</si>
  <si>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</si>
  <si>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</si>
  <si>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</si>
  <si>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</si>
  <si>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</si>
  <si>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</si>
  <si>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</si>
  <si>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</si>
  <si>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</si>
  <si>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</si>
  <si>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</si>
  <si>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</si>
  <si>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</si>
  <si>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</si>
  <si>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</si>
  <si>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</si>
  <si>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</si>
  <si>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</si>
  <si>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</si>
  <si>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</si>
  <si>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</si>
  <si>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</si>
  <si>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</si>
  <si>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</si>
  <si>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</si>
  <si>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</si>
  <si>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</si>
  <si>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</si>
  <si>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</si>
  <si>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</si>
  <si>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</si>
  <si>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</si>
  <si>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</si>
  <si>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</si>
  <si>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</si>
  <si>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</si>
  <si>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</si>
  <si>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</si>
  <si>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</si>
  <si>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</si>
  <si>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</si>
  <si>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</si>
  <si>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</si>
  <si>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</si>
  <si>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</si>
  <si>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</si>
  <si>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</si>
  <si>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</si>
  <si>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</si>
  <si>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</si>
  <si>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</si>
  <si>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</si>
  <si>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</si>
  <si>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</si>
  <si>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</si>
  <si>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</si>
  <si>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</si>
  <si>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</si>
  <si>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</si>
  <si>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</si>
  <si>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</si>
  <si>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</si>
  <si>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</si>
  <si>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</si>
  <si>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</si>
  <si>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</si>
  <si>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</si>
  <si>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</si>
  <si>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</si>
  <si>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</si>
  <si>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</si>
  <si>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</si>
  <si>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</si>
  <si>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</si>
  <si>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</si>
  <si>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</si>
  <si>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</si>
  <si>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</si>
  <si>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</si>
  <si>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</si>
  <si>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</si>
  <si>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</si>
  <si>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</si>
  <si>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</si>
  <si>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</si>
  <si>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</si>
  <si>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</si>
  <si>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</si>
  <si>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</si>
  <si>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</si>
  <si>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</si>
  <si>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</si>
  <si>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</si>
  <si>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</si>
  <si>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</si>
  <si>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</si>
  <si>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</si>
  <si>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</si>
  <si>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</si>
  <si>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</si>
  <si>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</si>
  <si>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</si>
  <si>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</si>
  <si>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</si>
  <si>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</si>
  <si>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</si>
  <si>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</si>
  <si>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</si>
  <si>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</si>
  <si>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</si>
  <si>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</si>
  <si>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</si>
  <si>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</si>
  <si>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</si>
  <si>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</si>
  <si>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</si>
  <si>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</si>
  <si>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</si>
  <si>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</si>
  <si>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</si>
  <si>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</si>
  <si>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</si>
  <si>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</si>
  <si>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</si>
  <si>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</si>
  <si>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</si>
  <si>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</si>
  <si>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</si>
  <si>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</si>
  <si>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</si>
  <si>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</si>
  <si>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</si>
  <si>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</si>
  <si>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</si>
  <si>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</si>
  <si>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</si>
  <si>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</si>
  <si>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</si>
  <si>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</si>
  <si>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</si>
  <si>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</si>
  <si>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</si>
  <si>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</si>
  <si>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</si>
  <si>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</si>
  <si>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</si>
  <si>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</si>
  <si>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</si>
  <si>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</si>
  <si>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</si>
  <si>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</si>
  <si>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</si>
  <si>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</si>
  <si>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</si>
  <si>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</si>
  <si>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</si>
  <si>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</si>
  <si>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</si>
  <si>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</si>
  <si>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</si>
  <si>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</si>
  <si>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</si>
  <si>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</si>
  <si>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</si>
  <si>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</si>
  <si>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</si>
  <si>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</si>
  <si>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</si>
  <si>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</si>
  <si>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</si>
  <si>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</si>
  <si>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</si>
  <si>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</si>
  <si>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</si>
  <si>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</si>
  <si>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</si>
  <si>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</si>
  <si>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</si>
  <si>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</si>
  <si>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</si>
  <si>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</si>
  <si>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</si>
  <si>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</si>
  <si>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</si>
  <si>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</si>
  <si>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</si>
  <si>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</si>
  <si>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</si>
  <si>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</si>
  <si>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</si>
  <si>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</si>
  <si>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</si>
  <si>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</si>
  <si>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</si>
  <si>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</si>
  <si>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</si>
  <si>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</si>
  <si>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</si>
  <si>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</si>
  <si>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</si>
  <si>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</si>
  <si>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</si>
  <si>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</si>
  <si>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</si>
  <si>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</si>
  <si>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</si>
  <si>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</si>
  <si>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</si>
  <si>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</si>
  <si>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</si>
  <si>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</si>
  <si>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</si>
  <si>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</si>
  <si>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</si>
  <si>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</si>
  <si>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</si>
  <si>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</si>
  <si>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</si>
  <si>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</si>
  <si>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</si>
  <si>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</si>
  <si>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</si>
  <si>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</si>
  <si>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</si>
  <si>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</si>
  <si>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</si>
  <si>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</si>
  <si>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</si>
  <si>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</si>
  <si>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</si>
  <si>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</si>
  <si>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</si>
  <si>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</si>
  <si>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</si>
  <si>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</si>
  <si>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</si>
  <si>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</si>
  <si>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</si>
  <si>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</si>
  <si>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</si>
  <si>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</si>
  <si>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</si>
  <si>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</si>
  <si>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</si>
  <si>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</si>
  <si>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</si>
  <si>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</si>
  <si>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</si>
  <si>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</si>
  <si>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</si>
  <si>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</si>
  <si>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</si>
  <si>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</si>
  <si>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</si>
  <si>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</si>
  <si>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</si>
  <si>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</si>
  <si>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</si>
  <si>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</si>
  <si>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</si>
  <si>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</si>
  <si>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</si>
  <si>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</si>
  <si>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</si>
  <si>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</si>
  <si>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</si>
  <si>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</si>
  <si>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</si>
  <si>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</si>
  <si>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</si>
  <si>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</si>
  <si>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</si>
  <si>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</si>
  <si>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</si>
  <si>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</si>
  <si>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</si>
  <si>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</si>
  <si>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</si>
  <si>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</si>
  <si>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</si>
  <si>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</si>
  <si>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</si>
  <si>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</si>
  <si>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</si>
  <si>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</si>
  <si>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</si>
  <si>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</si>
  <si>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</si>
  <si>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</si>
  <si>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</si>
  <si>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</si>
  <si>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</si>
  <si>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</si>
  <si>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</si>
  <si>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</si>
  <si>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</si>
  <si>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</si>
  <si>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</si>
  <si>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</si>
  <si>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</si>
  <si>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</si>
  <si>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</si>
  <si>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</si>
  <si>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</si>
  <si>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</si>
  <si>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</si>
  <si>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</si>
  <si>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</si>
  <si>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</si>
  <si>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</si>
  <si>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</si>
  <si>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</si>
  <si>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</si>
  <si>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</si>
  <si>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</si>
  <si>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</si>
  <si>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</si>
  <si>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</si>
  <si>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</si>
  <si>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</si>
  <si>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</si>
  <si>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</si>
  <si>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</si>
  <si>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</si>
  <si>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</si>
  <si>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</si>
  <si>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</si>
  <si>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</si>
  <si>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</si>
  <si>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</si>
  <si>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</si>
  <si>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</si>
  <si>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</si>
  <si>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</si>
  <si>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</si>
  <si>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</si>
  <si>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</si>
  <si>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</si>
  <si>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</si>
  <si>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</si>
  <si>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</si>
  <si>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</si>
  <si>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</si>
  <si>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</si>
  <si>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</si>
  <si>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</si>
  <si>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</si>
  <si>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</si>
  <si>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</si>
  <si>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</si>
  <si>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</si>
  <si>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</si>
  <si>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</si>
  <si>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</si>
  <si>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</si>
  <si>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</si>
  <si>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</si>
  <si>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</si>
  <si>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</si>
  <si>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</si>
  <si>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</si>
  <si>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</si>
  <si>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</si>
  <si>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</si>
  <si>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</si>
  <si>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</si>
  <si>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</si>
  <si>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</si>
  <si>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</si>
  <si>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</si>
  <si>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</si>
  <si>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</si>
  <si>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</si>
  <si>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</si>
  <si>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</si>
  <si>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</si>
  <si>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</si>
  <si>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</si>
  <si>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</si>
  <si>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</si>
  <si>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</si>
  <si>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</si>
  <si>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</si>
  <si>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</si>
  <si>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</si>
  <si>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</si>
  <si>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</si>
  <si>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</si>
  <si>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</si>
  <si>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</si>
  <si>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</si>
  <si>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</si>
  <si>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</si>
  <si>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</si>
  <si>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</si>
  <si>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</si>
  <si>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</si>
  <si>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</si>
  <si>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</si>
  <si>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</si>
  <si>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</si>
  <si>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</si>
  <si>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</si>
  <si>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</si>
  <si>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</si>
  <si>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</si>
  <si>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</si>
  <si>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</si>
  <si>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</si>
  <si>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</si>
  <si>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</si>
  <si>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</si>
  <si>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</si>
  <si>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</si>
  <si>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</si>
  <si>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</si>
  <si>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</si>
  <si>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</si>
  <si>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</si>
  <si>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</si>
  <si>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</si>
  <si>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</si>
  <si>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</si>
  <si>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</si>
  <si>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</si>
  <si>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</si>
  <si>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</si>
  <si>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</si>
  <si>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</si>
  <si>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</si>
  <si>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</si>
  <si>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</si>
  <si>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</si>
  <si>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</si>
  <si>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</si>
  <si>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</si>
  <si>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</si>
  <si>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</si>
  <si>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</si>
  <si>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</si>
  <si>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</si>
  <si>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</si>
  <si>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</si>
  <si>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</si>
  <si>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</si>
  <si>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</si>
  <si>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</si>
  <si>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</si>
  <si>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</si>
  <si>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</si>
  <si>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</si>
  <si>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</si>
  <si>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</si>
  <si>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</si>
  <si>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</si>
  <si>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</si>
  <si>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</si>
  <si>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</si>
  <si>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</si>
  <si>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</si>
  <si>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</si>
  <si>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</si>
  <si>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</si>
  <si>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</si>
  <si>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</si>
  <si>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</si>
  <si>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</si>
  <si>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</si>
  <si>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</si>
  <si>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</si>
  <si>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</si>
  <si>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</si>
  <si>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</si>
  <si>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</si>
  <si>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</si>
  <si>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</si>
  <si>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</si>
  <si>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</si>
  <si>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</si>
  <si>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</si>
  <si>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</si>
  <si>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</si>
  <si>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</si>
  <si>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</si>
  <si>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</si>
  <si>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</si>
  <si>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</si>
  <si>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</si>
  <si>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</si>
  <si>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</si>
  <si>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</si>
  <si>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</si>
  <si>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</si>
  <si>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</si>
  <si>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</si>
  <si>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</si>
  <si>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</si>
  <si>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</si>
  <si>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</si>
  <si>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</si>
  <si>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</si>
  <si>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</si>
  <si>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</si>
  <si>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</si>
  <si>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</si>
  <si>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</si>
  <si>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</si>
  <si>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</si>
  <si>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</si>
  <si>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</si>
  <si>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</si>
  <si>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</si>
  <si>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</si>
  <si>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</si>
  <si>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</si>
  <si>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</si>
  <si>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</si>
  <si>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</si>
  <si>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</si>
  <si>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</si>
  <si>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</si>
  <si>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</si>
  <si>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</si>
  <si>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</si>
  <si>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</si>
  <si>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</si>
  <si>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</si>
  <si>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</si>
  <si>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</si>
  <si>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</si>
  <si>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</si>
  <si>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</si>
  <si>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</si>
  <si>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</si>
  <si>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</si>
  <si>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</si>
  <si>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</si>
  <si>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</si>
  <si>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</si>
  <si>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</si>
  <si>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</si>
  <si>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</si>
  <si>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</si>
  <si>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</si>
  <si>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</si>
  <si>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</si>
  <si>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</si>
  <si>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</si>
  <si>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</si>
  <si>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</si>
  <si>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</si>
  <si>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</si>
  <si>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</si>
  <si>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</si>
  <si>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</si>
  <si>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</si>
  <si>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</si>
  <si>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</si>
  <si>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</si>
  <si>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</si>
  <si>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</si>
  <si>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</si>
  <si>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</si>
  <si>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</si>
  <si>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</si>
  <si>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</si>
  <si>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</si>
  <si>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</si>
  <si>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</si>
  <si>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</si>
  <si>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</si>
  <si>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</si>
  <si>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</si>
  <si>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</si>
  <si>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</si>
  <si>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</si>
  <si>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</si>
  <si>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</si>
  <si>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</si>
  <si>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</si>
  <si>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</si>
  <si>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</si>
  <si>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</si>
  <si>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</si>
  <si>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</si>
  <si>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</si>
  <si>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</si>
  <si>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</si>
  <si>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</si>
  <si>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</si>
  <si>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</si>
  <si>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</si>
  <si>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</si>
  <si>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</si>
  <si>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</si>
  <si>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</si>
  <si>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</si>
  <si>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</si>
  <si>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</si>
  <si>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</si>
  <si>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</si>
  <si>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</si>
  <si>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</si>
  <si>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</si>
  <si>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</si>
  <si>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</si>
  <si>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</si>
  <si>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</si>
  <si>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</si>
  <si>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</si>
  <si>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</si>
  <si>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</si>
  <si>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</si>
  <si>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</si>
  <si>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</si>
  <si>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</si>
  <si>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</si>
  <si>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</si>
  <si>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</si>
  <si>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</si>
  <si>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</si>
  <si>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</si>
  <si>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</si>
  <si>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</si>
  <si>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</si>
  <si>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</si>
  <si>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</si>
  <si>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</si>
  <si>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</si>
  <si>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</si>
  <si>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</si>
  <si>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</si>
  <si>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</si>
  <si>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</si>
  <si>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</si>
  <si>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</si>
  <si>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</si>
  <si>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</si>
  <si>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</si>
  <si>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</si>
  <si>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</si>
  <si>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</si>
  <si>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</si>
  <si>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</si>
  <si>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</si>
  <si>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</si>
  <si>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</si>
  <si>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</si>
  <si>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</si>
  <si>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</si>
  <si>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</si>
  <si>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</si>
  <si>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</si>
  <si>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</si>
  <si>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</si>
  <si>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</si>
  <si>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</si>
  <si>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</si>
  <si>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</si>
  <si>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</si>
  <si>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</si>
  <si>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</si>
  <si>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</si>
  <si>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</si>
  <si>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</si>
  <si>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</si>
  <si>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</si>
  <si>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</si>
  <si>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</si>
  <si>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</si>
  <si>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</si>
  <si>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</si>
  <si>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</si>
  <si>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</si>
  <si>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</si>
  <si>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</si>
  <si>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</si>
  <si>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</si>
  <si>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</si>
  <si>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</si>
  <si>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</si>
  <si>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</si>
  <si>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</si>
  <si>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</si>
  <si>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</si>
  <si>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</si>
  <si>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</si>
  <si>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</si>
  <si>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</si>
  <si>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</si>
  <si>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</si>
  <si>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</si>
  <si>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</si>
  <si>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</si>
  <si>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</si>
  <si>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</si>
  <si>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</si>
  <si>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</si>
  <si>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</si>
  <si>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</si>
  <si>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</si>
  <si>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</si>
  <si>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</si>
  <si>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</si>
  <si>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</si>
  <si>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</si>
  <si>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</si>
  <si>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</si>
  <si>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</si>
  <si>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</si>
  <si>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</si>
  <si>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</si>
  <si>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</si>
  <si>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</si>
  <si>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</si>
  <si>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</si>
  <si>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</si>
  <si>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</si>
  <si>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</si>
  <si>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</si>
  <si>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</si>
  <si>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</si>
  <si>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</si>
  <si>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</si>
  <si>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</si>
  <si>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</si>
  <si>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</si>
  <si>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</si>
  <si>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</si>
  <si>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</si>
  <si>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</si>
  <si>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</si>
  <si>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</si>
  <si>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</si>
  <si>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</si>
  <si>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</si>
  <si>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</si>
  <si>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</si>
  <si>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</si>
  <si>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</si>
  <si>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</si>
  <si>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</si>
  <si>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</si>
  <si>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</si>
  <si>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</si>
  <si>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</si>
  <si>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</si>
  <si>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</si>
  <si>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</si>
  <si>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</si>
  <si>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</si>
  <si>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</si>
  <si>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</si>
  <si>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</si>
  <si>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</si>
  <si>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</si>
  <si>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</si>
  <si>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</si>
  <si>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</si>
  <si>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</si>
  <si>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</si>
  <si>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</si>
  <si>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</si>
  <si>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</si>
  <si>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</si>
  <si>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</si>
  <si>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</si>
  <si>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</si>
  <si>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</si>
  <si>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</si>
  <si>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</si>
  <si>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</si>
  <si>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</si>
  <si>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</si>
  <si>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</si>
  <si>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</si>
  <si>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</si>
  <si>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</si>
  <si>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</si>
  <si>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</si>
  <si>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</si>
  <si>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</si>
  <si>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</si>
  <si>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</si>
  <si>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</si>
  <si>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</si>
  <si>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</si>
  <si>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</si>
  <si>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</si>
  <si>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</si>
  <si>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</si>
  <si>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</si>
  <si>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</si>
  <si>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</si>
  <si>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</si>
  <si>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</si>
  <si>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</si>
  <si>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</si>
  <si>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</si>
  <si>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</si>
  <si>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</si>
  <si>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</si>
  <si>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</si>
  <si>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</si>
  <si>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</si>
  <si>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</si>
  <si>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</si>
  <si>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</si>
  <si>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</si>
  <si>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</si>
  <si>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</si>
  <si>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</si>
  <si>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</si>
  <si>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</si>
  <si>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</si>
  <si>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</si>
  <si>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</si>
  <si>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</si>
  <si>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</si>
  <si>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</si>
  <si>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</si>
  <si>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</si>
  <si>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</si>
  <si>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</si>
  <si>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</si>
  <si>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</si>
  <si>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</si>
  <si>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</si>
  <si>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</si>
  <si>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</si>
  <si>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</si>
  <si>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</si>
  <si>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</si>
  <si>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</si>
  <si>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</si>
  <si>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</si>
  <si>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</si>
  <si>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</si>
  <si>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</si>
  <si>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</si>
  <si>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</si>
  <si>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</si>
  <si>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</si>
  <si>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</si>
  <si>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</si>
  <si>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</si>
  <si>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</si>
  <si>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</si>
  <si>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</si>
  <si>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</si>
  <si>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</si>
  <si>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</si>
  <si>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</si>
  <si>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</si>
  <si>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</si>
  <si>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</si>
  <si>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</si>
  <si>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</si>
  <si>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</si>
  <si>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</si>
  <si>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</si>
  <si>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</si>
  <si>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</si>
  <si>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</si>
  <si>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</si>
  <si>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</si>
  <si>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</si>
  <si>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</si>
  <si>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</si>
  <si>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</si>
  <si>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</si>
  <si>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</si>
  <si>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</si>
  <si>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</si>
  <si>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</si>
  <si>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</si>
  <si>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</si>
  <si>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</si>
  <si>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</si>
  <si>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</si>
  <si>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</si>
  <si>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</si>
  <si>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</si>
  <si>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</si>
  <si>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</si>
  <si>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</si>
  <si>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</si>
  <si>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</si>
  <si>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</si>
  <si>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</si>
  <si>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</si>
  <si>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</si>
  <si>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</si>
  <si>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</si>
  <si>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</si>
  <si>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</si>
  <si>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</si>
  <si>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</si>
  <si>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</si>
  <si>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</si>
  <si>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</si>
  <si>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</si>
  <si>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</si>
  <si>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</si>
  <si>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</si>
  <si>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</si>
  <si>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</si>
  <si>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</si>
  <si>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</si>
  <si>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</si>
  <si>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</si>
  <si>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</si>
  <si>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</si>
  <si>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</si>
  <si>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</si>
  <si>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</si>
  <si>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</si>
  <si>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</si>
  <si>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</si>
  <si>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</si>
  <si>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</si>
  <si>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</si>
  <si>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</si>
  <si>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</si>
  <si>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</si>
  <si>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</si>
  <si>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</si>
  <si>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</si>
  <si>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</si>
  <si>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</si>
  <si>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</si>
  <si>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</si>
  <si>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</si>
  <si>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</si>
  <si>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</si>
  <si>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</si>
  <si>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</si>
  <si>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</si>
  <si>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</si>
  <si>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</si>
  <si>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</si>
  <si>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</si>
  <si>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</si>
  <si>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</si>
  <si>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</si>
  <si>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</si>
  <si>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</si>
  <si>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</si>
  <si>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</si>
  <si>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</si>
  <si>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</si>
  <si>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</si>
  <si>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</si>
  <si>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</si>
  <si>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</si>
  <si>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</si>
  <si>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</si>
  <si>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</si>
  <si>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</si>
  <si>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</si>
  <si>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</si>
  <si>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</si>
  <si>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</si>
  <si>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</si>
  <si>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</si>
  <si>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</si>
  <si>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</si>
  <si>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</si>
  <si>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</si>
  <si>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</si>
  <si>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</si>
  <si>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</si>
  <si>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</si>
  <si>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</si>
  <si>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</si>
  <si>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</si>
  <si>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</si>
  <si>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</si>
  <si>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</si>
  <si>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</si>
  <si>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</si>
  <si>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</si>
  <si>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</si>
  <si>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</si>
  <si>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</si>
  <si>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</si>
  <si>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</si>
  <si>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</si>
  <si>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</si>
  <si>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</si>
  <si>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</si>
  <si>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</si>
  <si>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</si>
  <si>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</si>
  <si>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</si>
  <si>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</si>
  <si>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</si>
  <si>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</si>
  <si>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</si>
  <si>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</si>
  <si>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</si>
  <si>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</si>
  <si>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</si>
  <si>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</si>
  <si>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</si>
  <si>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</si>
  <si>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</si>
  <si>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</si>
  <si>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</si>
  <si>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</si>
  <si>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</si>
  <si>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</si>
  <si>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</si>
  <si>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</si>
  <si>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</si>
  <si>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</si>
  <si>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</si>
  <si>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</si>
  <si>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</si>
  <si>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</si>
  <si>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</si>
  <si>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</si>
  <si>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</si>
  <si>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</si>
  <si>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</si>
  <si>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</si>
  <si>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</si>
  <si>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</si>
  <si>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</si>
  <si>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</si>
  <si>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</si>
  <si>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</si>
  <si>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</si>
  <si>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</si>
  <si>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</si>
  <si>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</si>
  <si>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</si>
  <si>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</si>
  <si>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</si>
  <si>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</si>
  <si>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</si>
  <si>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</si>
  <si>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</si>
  <si>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</si>
  <si>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</si>
  <si>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</si>
  <si>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</si>
  <si>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</si>
  <si>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</si>
  <si>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</si>
  <si>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</si>
  <si>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</si>
  <si>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</si>
  <si>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</si>
  <si>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</si>
  <si>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</si>
  <si>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</si>
  <si>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</si>
  <si>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</si>
  <si>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</si>
  <si>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</si>
  <si>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</si>
  <si>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</si>
  <si>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</si>
  <si>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</si>
  <si>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</si>
  <si>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</si>
  <si>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</si>
  <si>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</si>
  <si>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</si>
  <si>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</si>
  <si>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</si>
  <si>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</si>
  <si>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</si>
  <si>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</si>
  <si>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</si>
  <si>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</si>
  <si>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</si>
  <si>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</si>
  <si>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</si>
  <si>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</si>
  <si>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</si>
  <si>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</si>
  <si>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</si>
  <si>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</si>
  <si>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</si>
  <si>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</si>
  <si>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</si>
  <si>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</si>
  <si>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</si>
  <si>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</si>
  <si>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</si>
  <si>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</si>
  <si>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</si>
  <si>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</si>
  <si>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</si>
  <si>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</si>
  <si>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</si>
  <si>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</si>
  <si>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</si>
  <si>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</si>
  <si>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</si>
  <si>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</si>
  <si>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</si>
  <si>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</si>
  <si>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</si>
  <si>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</si>
  <si>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</si>
  <si>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</si>
  <si>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</si>
  <si>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</si>
  <si>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</si>
  <si>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</si>
  <si>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</si>
  <si>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</si>
  <si>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</si>
  <si>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</si>
  <si>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</si>
  <si>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</si>
  <si>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</si>
  <si>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</si>
  <si>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</si>
  <si>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</si>
  <si>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</si>
  <si>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</si>
  <si>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</si>
  <si>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</si>
  <si>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</si>
  <si>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</si>
  <si>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</si>
  <si>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</si>
  <si>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</si>
  <si>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</si>
  <si>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</si>
  <si>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</si>
  <si>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</si>
  <si>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</si>
  <si>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</si>
  <si>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</si>
  <si>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</si>
  <si>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</si>
  <si>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</si>
  <si>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</si>
  <si>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</si>
  <si>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</si>
  <si>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</si>
  <si>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</si>
  <si>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</si>
  <si>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</si>
  <si>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</si>
  <si>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</si>
  <si>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</si>
  <si>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</si>
  <si>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</si>
  <si>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</si>
  <si>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</si>
  <si>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</si>
  <si>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</si>
  <si>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</si>
  <si>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</si>
  <si>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</si>
  <si>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</si>
  <si>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</si>
  <si>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</si>
  <si>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</si>
  <si>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</si>
  <si>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</si>
  <si>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</si>
  <si>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</si>
  <si>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</si>
  <si>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</si>
  <si>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</si>
  <si>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</si>
  <si>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</si>
  <si>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</si>
  <si>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</si>
  <si>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</si>
  <si>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</si>
  <si>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</si>
  <si>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</si>
  <si>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</si>
  <si>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</si>
  <si>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</si>
  <si>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</si>
  <si>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</si>
  <si>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</si>
  <si>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</si>
  <si>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</si>
  <si>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</si>
  <si>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</si>
  <si>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</si>
  <si>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</si>
  <si>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</si>
  <si>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</si>
  <si>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</si>
  <si>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</si>
  <si>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</si>
  <si>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</si>
  <si>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</si>
  <si>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</si>
  <si>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</si>
  <si>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</si>
  <si>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</si>
  <si>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</si>
  <si>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</si>
  <si>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</si>
  <si>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</si>
  <si>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</si>
  <si>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</si>
  <si>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</si>
  <si>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</si>
  <si>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</si>
  <si>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</si>
  <si>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</si>
  <si>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</si>
  <si>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</si>
  <si>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</si>
  <si>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</si>
  <si>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</si>
  <si>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</si>
  <si>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</si>
  <si>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</si>
  <si>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</si>
  <si>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</si>
  <si>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</si>
  <si>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</si>
  <si>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</si>
  <si>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</si>
  <si>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</si>
  <si>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</si>
  <si>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</si>
  <si>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</si>
  <si>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</si>
  <si>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</si>
  <si>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</si>
  <si>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</si>
  <si>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</si>
  <si>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</si>
  <si>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</si>
  <si>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</si>
  <si>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</si>
  <si>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</si>
  <si>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</si>
  <si>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</si>
  <si>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</si>
  <si>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</si>
  <si>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</si>
  <si>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</si>
  <si>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</si>
  <si>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</si>
  <si>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</si>
  <si>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</si>
  <si>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</si>
  <si>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</si>
  <si>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</si>
  <si>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</si>
  <si>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</si>
  <si>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</si>
  <si>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</si>
  <si>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</si>
  <si>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</si>
  <si>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</si>
  <si>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</si>
  <si>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</si>
  <si>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</si>
  <si>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</si>
  <si>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</si>
  <si>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</si>
  <si>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</si>
  <si>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</si>
  <si>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</si>
  <si>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</si>
  <si>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</si>
  <si>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</si>
  <si>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</si>
  <si>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</si>
  <si>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</si>
  <si>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</si>
  <si>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</si>
  <si>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</si>
  <si>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</si>
  <si>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</si>
  <si>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</si>
  <si>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</si>
  <si>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</si>
  <si>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</si>
  <si>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</si>
  <si>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</si>
  <si>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</si>
  <si>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</si>
  <si>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</si>
  <si>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</si>
  <si>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</si>
  <si>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</si>
  <si>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</si>
  <si>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</si>
  <si>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</si>
  <si>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</si>
  <si>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</si>
  <si>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</si>
  <si>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</si>
  <si>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</si>
  <si>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</si>
  <si>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</si>
  <si>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</si>
  <si>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</si>
  <si>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</si>
  <si>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</si>
  <si>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</si>
  <si>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</si>
  <si>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</si>
  <si>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</si>
  <si>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</si>
  <si>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</si>
  <si>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</si>
  <si>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</si>
  <si>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</si>
  <si>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</si>
  <si>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</si>
  <si>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</si>
  <si>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</si>
  <si>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</si>
  <si>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</si>
  <si>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</si>
  <si>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</si>
  <si>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</si>
  <si>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</si>
  <si>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</si>
  <si>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</si>
  <si>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</si>
  <si>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</si>
  <si>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</si>
  <si>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</si>
  <si>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</si>
  <si>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</si>
  <si>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</si>
  <si>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</si>
  <si>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</si>
  <si>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</si>
  <si>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</si>
  <si>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</si>
  <si>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</si>
  <si>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</si>
  <si>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</si>
  <si>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</si>
  <si>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</si>
  <si>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</si>
  <si>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</si>
  <si>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</si>
  <si>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</si>
  <si>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</si>
  <si>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</si>
  <si>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</si>
  <si>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</si>
  <si>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</si>
  <si>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</si>
  <si>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</si>
  <si>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</si>
  <si>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</si>
  <si>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</si>
  <si>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</si>
  <si>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</si>
  <si>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</si>
  <si>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</si>
  <si>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</si>
  <si>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</si>
  <si>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</si>
  <si>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</si>
  <si>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</si>
  <si>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</si>
  <si>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</si>
  <si>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</si>
  <si>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</si>
  <si>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</si>
  <si>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</si>
  <si>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</si>
  <si>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</si>
  <si>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</si>
  <si>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</si>
  <si>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</si>
  <si>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</si>
  <si>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</si>
  <si>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</si>
  <si>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</si>
  <si>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</si>
  <si>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</si>
  <si>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</si>
  <si>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</si>
  <si>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</si>
  <si>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</si>
  <si>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</si>
  <si>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</si>
  <si>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</si>
  <si>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</si>
  <si>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</si>
  <si>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</si>
  <si>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</si>
  <si>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</si>
  <si>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</si>
  <si>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</si>
  <si>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</si>
  <si>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</si>
  <si>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</si>
  <si>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</si>
  <si>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</si>
  <si>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</si>
  <si>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</si>
  <si>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</si>
  <si>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</si>
  <si>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</si>
  <si>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</si>
  <si>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</si>
  <si>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</si>
  <si>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</si>
  <si>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</si>
  <si>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</si>
  <si>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</si>
  <si>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</si>
  <si>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</si>
  <si>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</si>
  <si>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</si>
  <si>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</si>
  <si>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</si>
  <si>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</si>
  <si>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</si>
  <si>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</si>
  <si>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</si>
  <si>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</si>
  <si>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</si>
  <si>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</si>
  <si>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</si>
  <si>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</si>
  <si>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</si>
  <si>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</si>
  <si>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</si>
  <si>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</si>
  <si>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</si>
  <si>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</si>
  <si>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</si>
  <si>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</si>
  <si>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</si>
  <si>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</si>
  <si>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</si>
  <si>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</si>
  <si>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</si>
  <si>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</si>
  <si>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</si>
  <si>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</si>
  <si>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</si>
  <si>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</si>
  <si>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</si>
  <si>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</si>
  <si>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</si>
  <si>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</si>
  <si>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</si>
  <si>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</si>
  <si>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</si>
  <si>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</si>
  <si>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</si>
  <si>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</si>
  <si>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</si>
  <si>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</si>
  <si>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</si>
  <si>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</si>
  <si>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</si>
  <si>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</si>
  <si>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</si>
  <si>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</si>
  <si>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</si>
  <si>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</si>
  <si>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</si>
  <si>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</si>
  <si>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</si>
  <si>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</si>
  <si>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</si>
  <si>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</si>
  <si>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</si>
  <si>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</si>
  <si>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</si>
  <si>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</si>
  <si>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</si>
  <si>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</si>
  <si>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</si>
  <si>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</si>
  <si>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</si>
  <si>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</si>
  <si>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</si>
  <si>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</si>
  <si>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</si>
  <si>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</si>
  <si>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</si>
  <si>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</si>
  <si>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</si>
  <si>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</si>
  <si>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</si>
  <si>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</si>
  <si>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</si>
  <si>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</si>
  <si>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</si>
  <si>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</si>
  <si>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</si>
  <si>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</si>
  <si>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</si>
  <si>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</si>
  <si>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</si>
  <si>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</si>
  <si>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</si>
  <si>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</si>
  <si>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</si>
  <si>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</si>
  <si>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</si>
  <si>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</si>
  <si>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</si>
  <si>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</si>
  <si>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</si>
  <si>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</si>
  <si>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</si>
  <si>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</si>
  <si>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</si>
  <si>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</si>
  <si>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</si>
  <si>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</si>
  <si>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</si>
  <si>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</si>
  <si>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</si>
  <si>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</si>
  <si>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</si>
  <si>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</si>
  <si>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</si>
  <si>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</si>
  <si>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</si>
  <si>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</si>
  <si>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</si>
  <si>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</si>
  <si>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</si>
  <si>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</si>
  <si>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</si>
  <si>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</si>
  <si>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</si>
  <si>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</si>
  <si>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</si>
  <si>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</si>
  <si>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</si>
  <si>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</si>
  <si>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</si>
  <si>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</si>
  <si>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</si>
  <si>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</si>
  <si>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</si>
  <si>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</si>
  <si>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</si>
  <si>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</si>
  <si>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</si>
  <si>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</si>
  <si>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</si>
  <si>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</si>
  <si>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</si>
  <si>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</si>
  <si>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</si>
  <si>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</si>
  <si>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</si>
  <si>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</si>
  <si>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</si>
  <si>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</si>
  <si>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</si>
  <si>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</si>
  <si>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</si>
  <si>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</si>
  <si>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</si>
  <si>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</si>
  <si>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</si>
  <si>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</si>
  <si>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</si>
  <si>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</si>
  <si>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</si>
  <si>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</si>
  <si>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</si>
  <si>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</si>
  <si>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</si>
  <si>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</si>
  <si>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</si>
  <si>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</si>
  <si>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</si>
  <si>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</si>
  <si>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</si>
  <si>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</si>
  <si>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</si>
  <si>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</si>
  <si>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</si>
  <si>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</si>
  <si>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</si>
  <si>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</si>
  <si>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</si>
  <si>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</si>
  <si>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</si>
  <si>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</si>
  <si>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</si>
  <si>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</si>
  <si>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</si>
  <si>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</si>
  <si>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</si>
  <si>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</si>
  <si>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</si>
  <si>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</si>
  <si>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</si>
  <si>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</si>
  <si>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</si>
  <si>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</si>
  <si>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</si>
  <si>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</si>
  <si>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</si>
  <si>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</si>
  <si>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</si>
  <si>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</si>
  <si>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</si>
  <si>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</si>
  <si>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</si>
  <si>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</si>
  <si>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</si>
  <si>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</si>
  <si>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</si>
  <si>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</si>
  <si>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</si>
  <si>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</si>
  <si>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</si>
  <si>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</si>
  <si>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</si>
  <si>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</si>
  <si>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</si>
  <si>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</si>
  <si>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</si>
  <si>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</si>
  <si>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</si>
  <si>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</si>
  <si>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</si>
  <si>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</si>
  <si>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</si>
  <si>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</si>
  <si>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</si>
  <si>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</si>
  <si>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</si>
  <si>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</si>
  <si>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</si>
  <si>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</si>
  <si>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</si>
  <si>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</si>
  <si>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</si>
  <si>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</si>
  <si>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</si>
  <si>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</si>
  <si>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</si>
  <si>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</si>
  <si>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</si>
  <si>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</si>
  <si>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</si>
  <si>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</si>
  <si>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</si>
  <si>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</si>
  <si>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</si>
  <si>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</si>
  <si>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</si>
  <si>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</si>
  <si>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</si>
  <si>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</si>
  <si>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</si>
  <si>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</si>
  <si>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</si>
  <si>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</si>
  <si>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</si>
  <si>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</si>
  <si>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</si>
  <si>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</si>
  <si>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</si>
  <si>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</si>
  <si>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</si>
  <si>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</si>
  <si>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</si>
  <si>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</si>
  <si>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</si>
  <si>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</si>
  <si>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</si>
  <si>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</si>
  <si>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</si>
  <si>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</si>
  <si>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</si>
  <si>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</si>
  <si>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</si>
  <si>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</si>
  <si>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</si>
  <si>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</si>
  <si>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</si>
  <si>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</si>
  <si>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</si>
  <si>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</si>
  <si>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</si>
  <si>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</si>
  <si>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</si>
  <si>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</si>
  <si>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</si>
  <si>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</si>
  <si>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</si>
  <si>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</si>
  <si>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</si>
  <si>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</si>
  <si>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</si>
  <si>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</si>
  <si>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</si>
  <si>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</si>
  <si>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</si>
  <si>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</si>
  <si>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</si>
  <si>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</si>
  <si>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</si>
  <si>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</si>
  <si>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</si>
  <si>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</si>
  <si>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</si>
  <si>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</si>
  <si>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</si>
  <si>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</si>
  <si>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</si>
  <si>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</si>
  <si>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</si>
  <si>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</si>
  <si>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</si>
  <si>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</si>
  <si>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</si>
  <si>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</si>
  <si>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</si>
  <si>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</si>
  <si>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</si>
  <si>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</si>
  <si>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</si>
  <si>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</si>
  <si>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</si>
  <si>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</si>
  <si>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</si>
  <si>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</si>
  <si>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</si>
  <si>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</si>
  <si>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</si>
  <si>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</si>
  <si>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</si>
  <si>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</si>
  <si>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</si>
  <si>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</si>
  <si>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</si>
  <si>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</si>
  <si>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</si>
  <si>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</si>
  <si>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</si>
  <si>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</si>
  <si>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</si>
  <si>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</si>
  <si>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</si>
  <si>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</si>
  <si>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</si>
  <si>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</si>
  <si>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</si>
  <si>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</si>
  <si>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</si>
  <si>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</si>
  <si>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</si>
  <si>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</si>
  <si>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</si>
  <si>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</si>
  <si>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</si>
  <si>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</si>
  <si>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</si>
  <si>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</si>
  <si>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</si>
  <si>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</si>
  <si>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</si>
  <si>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</si>
  <si>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</si>
  <si>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</si>
  <si>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</si>
  <si>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</si>
  <si>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</si>
  <si>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</si>
  <si>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</si>
  <si>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</si>
  <si>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</si>
  <si>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</si>
  <si>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</si>
  <si>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</si>
  <si>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</si>
  <si>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</si>
  <si>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</si>
  <si>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</si>
  <si>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</si>
  <si>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</si>
  <si>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</si>
  <si>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</si>
  <si>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</si>
  <si>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</si>
  <si>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</si>
  <si>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</si>
  <si>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</si>
  <si>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</si>
  <si>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</si>
  <si>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</si>
  <si>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</si>
  <si>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</si>
  <si>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</si>
  <si>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</si>
  <si>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</si>
  <si>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</si>
  <si>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</si>
  <si>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</si>
  <si>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</si>
  <si>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</si>
  <si>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</si>
  <si>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</si>
  <si>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</si>
  <si>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</si>
  <si>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</si>
  <si>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</si>
  <si>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</si>
  <si>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</si>
  <si>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</si>
  <si>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</si>
  <si>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</si>
  <si>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</si>
  <si>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</si>
  <si>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</si>
  <si>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</si>
  <si>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</si>
  <si>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</si>
  <si>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</si>
  <si>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</si>
  <si>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</si>
  <si>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</si>
  <si>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</si>
  <si>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</si>
  <si>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</si>
  <si>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</si>
  <si>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</si>
  <si>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</si>
  <si>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</si>
  <si>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</si>
  <si>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</si>
  <si>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</si>
  <si>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</si>
  <si>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</si>
  <si>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</si>
  <si>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</si>
  <si>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</si>
  <si>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</si>
  <si>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</si>
  <si>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</si>
  <si>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</si>
  <si>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</si>
  <si>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</si>
  <si>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</si>
  <si>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</si>
  <si>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</si>
  <si>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</si>
  <si>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</si>
  <si>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</si>
  <si>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</si>
  <si>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</si>
  <si>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</si>
  <si>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</si>
  <si>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</si>
  <si>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</si>
  <si>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</si>
  <si>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</si>
  <si>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</si>
  <si>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</si>
  <si>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</si>
  <si>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</si>
  <si>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</si>
  <si>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</si>
  <si>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</si>
  <si>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</si>
  <si>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</si>
  <si>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</si>
  <si>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</si>
  <si>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</si>
  <si>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</si>
  <si>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</si>
  <si>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</si>
  <si>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</si>
  <si>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</si>
  <si>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</si>
  <si>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</si>
  <si>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</si>
  <si>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</si>
  <si>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</si>
  <si>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</si>
  <si>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</si>
  <si>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</si>
  <si>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</si>
  <si>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</si>
  <si>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</si>
  <si>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</si>
  <si>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</si>
  <si>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</si>
  <si>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</si>
  <si>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</si>
  <si>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</si>
  <si>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</si>
  <si>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</si>
  <si>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</si>
  <si>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</si>
  <si>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</si>
  <si>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</si>
  <si>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</si>
  <si>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</si>
  <si>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</si>
  <si>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</si>
  <si>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</si>
  <si>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</si>
  <si>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</si>
  <si>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</si>
  <si>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</si>
  <si>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</si>
  <si>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</si>
  <si>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</si>
  <si>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</si>
  <si>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</si>
  <si>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</si>
  <si>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</si>
  <si>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</si>
  <si>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</si>
  <si>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</si>
  <si>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</si>
  <si>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</si>
  <si>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</si>
  <si>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</si>
  <si>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</si>
  <si>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</si>
  <si>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</si>
  <si>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</si>
  <si>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</si>
  <si>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</si>
  <si>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</si>
  <si>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</si>
  <si>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</si>
  <si>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</si>
  <si>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</si>
  <si>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</si>
  <si>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</si>
  <si>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</si>
  <si>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</si>
  <si>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</si>
  <si>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</si>
  <si>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</si>
  <si>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</si>
  <si>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</si>
  <si>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</si>
  <si>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</si>
  <si>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</si>
  <si>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</si>
  <si>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</si>
  <si>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</si>
  <si>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</si>
  <si>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</si>
  <si>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</si>
  <si>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</si>
  <si>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</si>
  <si>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</si>
  <si>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</si>
  <si>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</si>
  <si>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</si>
  <si>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</si>
  <si>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</si>
  <si>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</si>
  <si>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</si>
  <si>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</si>
  <si>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</si>
  <si>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</si>
  <si>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</si>
  <si>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</si>
  <si>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</si>
  <si>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</si>
  <si>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</si>
  <si>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</si>
  <si>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</si>
  <si>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</si>
  <si>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</si>
  <si>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</si>
  <si>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</si>
  <si>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</si>
  <si>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</si>
  <si>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</si>
  <si>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</si>
  <si>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</si>
  <si>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</si>
  <si>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</si>
  <si>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</si>
  <si>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</si>
  <si>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</si>
  <si>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</si>
  <si>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</si>
  <si>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</si>
  <si>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</si>
  <si>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</si>
  <si>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</si>
  <si>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</si>
  <si>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</si>
  <si>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</si>
  <si>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</si>
  <si>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</si>
  <si>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</si>
  <si>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</si>
  <si>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</si>
  <si>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</si>
  <si>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</si>
  <si>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</si>
  <si>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</si>
  <si>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</si>
  <si>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</si>
  <si>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</si>
  <si>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</si>
  <si>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</si>
  <si>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</si>
  <si>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</si>
  <si>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</si>
  <si>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</si>
  <si>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</si>
  <si>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</si>
  <si>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</si>
  <si>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</si>
  <si>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</si>
  <si>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</si>
  <si>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</si>
  <si>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</si>
  <si>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</si>
  <si>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</si>
  <si>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</si>
  <si>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</si>
  <si>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</si>
  <si>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</si>
  <si>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</si>
  <si>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</si>
  <si>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</si>
  <si>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</si>
  <si>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</si>
  <si>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</si>
  <si>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</si>
  <si>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</si>
  <si>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</si>
  <si>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</si>
  <si>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</si>
  <si>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</si>
  <si>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</si>
  <si>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</si>
  <si>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</si>
  <si>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</si>
  <si>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</si>
  <si>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</si>
  <si>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</si>
  <si>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</si>
  <si>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</si>
  <si>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</si>
  <si>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</si>
  <si>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</si>
  <si>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</si>
  <si>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</si>
  <si>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</si>
  <si>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</si>
  <si>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</si>
  <si>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</si>
  <si>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</si>
  <si>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</si>
  <si>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</si>
  <si>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</si>
  <si>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</si>
  <si>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</si>
  <si>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</si>
  <si>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</si>
  <si>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</si>
  <si>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</si>
  <si>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</si>
  <si>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</si>
  <si>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</si>
  <si>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</si>
  <si>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</si>
  <si>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</si>
  <si>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</si>
  <si>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</si>
  <si>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</si>
  <si>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</si>
  <si>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</si>
  <si>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</si>
  <si>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</si>
  <si>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</si>
  <si>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</si>
  <si>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</si>
  <si>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</si>
  <si>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</si>
  <si>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</si>
  <si>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</si>
  <si>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</si>
  <si>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</si>
  <si>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</si>
  <si>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</si>
  <si>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</si>
  <si>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</si>
  <si>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</si>
  <si>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</si>
  <si>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</si>
  <si>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</si>
  <si>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</si>
  <si>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</si>
  <si>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</si>
  <si>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</si>
  <si>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</si>
  <si>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</si>
  <si>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</si>
  <si>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</si>
  <si>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</si>
  <si>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</si>
  <si>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</si>
  <si>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</si>
  <si>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</si>
  <si>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</si>
  <si>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</si>
  <si>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</si>
  <si>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</si>
  <si>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</si>
  <si>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</si>
  <si>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</si>
  <si>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</si>
  <si>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</si>
  <si>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</si>
  <si>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</si>
  <si>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</si>
  <si>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</si>
  <si>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</si>
  <si>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</si>
  <si>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</si>
  <si>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</si>
  <si>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</si>
  <si>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</si>
  <si>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</si>
  <si>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</si>
  <si>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</si>
  <si>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</si>
  <si>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</si>
  <si>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</si>
  <si>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</si>
  <si>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</si>
  <si>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</si>
  <si>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</si>
  <si>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</si>
  <si>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</si>
  <si>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</si>
  <si>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</si>
  <si>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</si>
  <si>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</si>
  <si>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</si>
  <si>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</si>
  <si>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</si>
  <si>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</si>
  <si>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</si>
  <si>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</si>
  <si>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</si>
  <si>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</si>
  <si>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</si>
  <si>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</si>
  <si>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</si>
  <si>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</si>
  <si>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</si>
  <si>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</si>
  <si>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</si>
  <si>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</si>
  <si>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</si>
  <si>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</si>
  <si>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</si>
  <si>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</si>
  <si>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</si>
  <si>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</si>
  <si>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</si>
  <si>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</si>
  <si>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</si>
  <si>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</si>
  <si>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</si>
  <si>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</si>
  <si>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</si>
  <si>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</si>
  <si>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</si>
  <si>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</si>
  <si>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</si>
  <si>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</si>
  <si>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</si>
  <si>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</si>
  <si>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</si>
  <si>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</si>
  <si>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</si>
  <si>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</si>
  <si>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</si>
  <si>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</si>
  <si>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</si>
  <si>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</si>
  <si>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</si>
  <si>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</si>
  <si>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</si>
  <si>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</si>
  <si>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</si>
  <si>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</si>
  <si>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</si>
  <si>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</si>
  <si>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</si>
  <si>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</si>
  <si>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</si>
  <si>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</si>
  <si>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</si>
  <si>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</si>
  <si>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</si>
  <si>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</si>
  <si>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</si>
  <si>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</si>
  <si>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</si>
  <si>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</si>
  <si>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</si>
  <si>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</si>
  <si>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</si>
  <si>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</si>
  <si>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</si>
  <si>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</si>
  <si>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</si>
  <si>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</si>
  <si>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</si>
  <si>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</si>
  <si>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</si>
  <si>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</si>
  <si>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</si>
  <si>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</si>
  <si>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</si>
  <si>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</si>
  <si>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</si>
  <si>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</si>
  <si>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</si>
  <si>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</si>
  <si>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</si>
  <si>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</si>
  <si>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</si>
  <si>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</si>
  <si>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</si>
  <si>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</si>
  <si>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</si>
  <si>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</si>
  <si>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</si>
  <si>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</si>
  <si>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</si>
  <si>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</si>
  <si>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</si>
  <si>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</si>
  <si>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</si>
  <si>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</si>
  <si>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</si>
  <si>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</si>
  <si>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</si>
  <si>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</si>
  <si>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</si>
  <si>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</si>
  <si>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</si>
  <si>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</si>
  <si>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</si>
  <si>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</si>
  <si>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</si>
  <si>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</si>
  <si>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</si>
  <si>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</si>
  <si>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</si>
  <si>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</si>
  <si>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</si>
  <si>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</si>
  <si>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</si>
  <si>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</si>
  <si>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</si>
  <si>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</si>
  <si>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</si>
  <si>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</si>
  <si>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</si>
  <si>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</si>
  <si>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</si>
  <si>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</si>
  <si>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</si>
  <si>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</si>
  <si>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</si>
  <si>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</si>
  <si>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</si>
  <si>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</si>
  <si>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</si>
  <si>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</si>
  <si>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</si>
  <si>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</si>
  <si>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</si>
  <si>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</si>
  <si>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</si>
  <si>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</si>
  <si>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</si>
  <si>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</si>
  <si>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</si>
  <si>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</si>
  <si>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</si>
  <si>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</si>
  <si>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</si>
  <si>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</si>
  <si>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</si>
  <si>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</si>
  <si>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</si>
  <si>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</si>
  <si>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</si>
  <si>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</si>
  <si>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</si>
  <si>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</si>
  <si>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</si>
  <si>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</si>
  <si>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</si>
  <si>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</si>
  <si>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</si>
  <si>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</si>
  <si>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</si>
  <si>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</si>
  <si>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</si>
  <si>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</si>
  <si>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</si>
  <si>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</si>
  <si>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</si>
  <si>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</si>
  <si>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</si>
  <si>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</si>
  <si>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</si>
  <si>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</si>
  <si>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</si>
  <si>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</si>
  <si>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</si>
  <si>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</si>
  <si>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</si>
  <si>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</si>
  <si>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</si>
  <si>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</si>
  <si>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</si>
  <si>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</si>
  <si>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</si>
  <si>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</si>
  <si>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</si>
  <si>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</si>
  <si>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</si>
  <si>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</si>
  <si>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</si>
  <si>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</si>
  <si>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</si>
  <si>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</si>
  <si>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</si>
  <si>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</si>
  <si>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</si>
  <si>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</si>
  <si>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</si>
  <si>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</si>
  <si>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</si>
  <si>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</si>
  <si>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</si>
  <si>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</si>
  <si>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</si>
  <si>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</si>
  <si>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</si>
  <si>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</si>
  <si>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</si>
  <si>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</si>
  <si>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</si>
  <si>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</si>
  <si>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</si>
  <si>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</si>
  <si>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</si>
  <si>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</si>
  <si>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</si>
  <si>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</si>
  <si>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</si>
  <si>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</si>
  <si>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</si>
  <si>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</si>
  <si>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</si>
  <si>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</si>
  <si>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</si>
  <si>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</si>
  <si>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</si>
  <si>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</si>
  <si>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</si>
  <si>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</si>
  <si>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</si>
  <si>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</si>
  <si>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</si>
  <si>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</si>
  <si>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</si>
  <si>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</si>
  <si>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</si>
  <si>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</si>
  <si>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</si>
  <si>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</si>
  <si>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</si>
  <si>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</si>
  <si>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</si>
  <si>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</si>
  <si>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</si>
  <si>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</si>
  <si>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</si>
  <si>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</si>
  <si>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</si>
  <si>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</si>
  <si>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</si>
  <si>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</si>
  <si>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</si>
  <si>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</si>
  <si>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</si>
  <si>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</si>
  <si>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</si>
  <si>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</si>
  <si>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</si>
  <si>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</si>
  <si>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</si>
  <si>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</si>
  <si>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</si>
  <si>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</si>
  <si>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</si>
  <si>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</si>
  <si>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</si>
  <si>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</si>
  <si>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</si>
  <si>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</si>
  <si>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</si>
  <si>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</si>
  <si>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</si>
  <si>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</si>
  <si>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</si>
  <si>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</si>
  <si>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</si>
  <si>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</si>
  <si>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</si>
  <si>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</si>
  <si>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</si>
  <si>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</si>
  <si>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</si>
  <si>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</si>
  <si>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</si>
  <si>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</si>
  <si>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</si>
  <si>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</si>
  <si>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</si>
  <si>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</si>
  <si>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</si>
  <si>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</si>
  <si>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</si>
  <si>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</si>
  <si>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</si>
  <si>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</si>
  <si>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</si>
  <si>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</si>
  <si>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</si>
  <si>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</si>
  <si>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</si>
  <si>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</si>
  <si>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</si>
  <si>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</si>
  <si>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</si>
  <si>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</si>
  <si>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</si>
  <si>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</si>
  <si>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</si>
  <si>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</si>
  <si>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</si>
  <si>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</si>
  <si>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</si>
  <si>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</si>
  <si>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</si>
  <si>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</si>
  <si>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</si>
  <si>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</si>
  <si>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</si>
  <si>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</si>
  <si>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</si>
  <si>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</si>
  <si>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</si>
  <si>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</si>
  <si>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</si>
  <si>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</si>
  <si>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</si>
  <si>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</si>
  <si>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</si>
  <si>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</si>
  <si>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</si>
  <si>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</si>
  <si>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</si>
  <si>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</si>
  <si>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</si>
  <si>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</si>
  <si>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</si>
  <si>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</si>
  <si>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</si>
  <si>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</si>
  <si>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</si>
  <si>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</si>
  <si>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</si>
  <si>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</si>
  <si>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</si>
  <si>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</si>
  <si>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</si>
  <si>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</si>
  <si>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</si>
  <si>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</si>
  <si>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</si>
  <si>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</si>
  <si>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</si>
  <si>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</si>
  <si>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</si>
  <si>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</si>
  <si>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</si>
  <si>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</si>
  <si>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</si>
  <si>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</si>
  <si>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</si>
  <si>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</si>
  <si>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</si>
  <si>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</si>
  <si>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</si>
  <si>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</si>
  <si>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</si>
  <si>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</si>
  <si>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</si>
  <si>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</si>
  <si>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</si>
  <si>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</si>
  <si>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</si>
  <si>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</si>
  <si>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</si>
  <si>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</si>
  <si>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</si>
  <si>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</si>
  <si>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</si>
  <si>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</si>
  <si>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</si>
  <si>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</si>
  <si>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</si>
  <si>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</si>
  <si>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</si>
  <si>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</si>
  <si>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</si>
  <si>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</si>
  <si>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</si>
  <si>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</si>
  <si>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</si>
  <si>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</si>
  <si>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</si>
  <si>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</si>
  <si>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</si>
  <si>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</si>
  <si>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</si>
  <si>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</si>
  <si>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</si>
  <si>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</si>
  <si>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</si>
  <si>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</si>
  <si>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</si>
  <si>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</si>
  <si>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</si>
  <si>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</si>
  <si>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</si>
  <si>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</si>
  <si>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</si>
  <si>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</si>
  <si>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</si>
  <si>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</si>
  <si>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</si>
  <si>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</si>
  <si>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</si>
  <si>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</si>
  <si>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</si>
  <si>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</si>
  <si>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</si>
  <si>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</si>
  <si>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</si>
  <si>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</si>
  <si>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</si>
  <si>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</si>
  <si>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</si>
  <si>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</si>
  <si>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</si>
  <si>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</si>
  <si>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</si>
  <si>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</si>
  <si>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</si>
  <si>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</si>
  <si>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</si>
  <si>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</si>
  <si>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</si>
  <si>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</si>
  <si>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</si>
  <si>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</si>
  <si>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</si>
  <si>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</si>
  <si>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</si>
  <si>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</si>
  <si>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</si>
  <si>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</si>
  <si>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</si>
  <si>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</si>
  <si>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</si>
  <si>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</si>
  <si>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</si>
  <si>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</si>
  <si>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</si>
  <si>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</si>
  <si>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</si>
  <si>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</si>
  <si>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</si>
  <si>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</si>
  <si>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</si>
  <si>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</si>
  <si>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</si>
  <si>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</si>
  <si>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</si>
  <si>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</si>
  <si>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</si>
  <si>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</si>
  <si>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</si>
  <si>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</si>
  <si>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</si>
  <si>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</si>
  <si>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</si>
  <si>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</si>
  <si>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</si>
  <si>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</si>
  <si>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</si>
  <si>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</si>
  <si>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</si>
  <si>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</si>
  <si>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</si>
  <si>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</si>
  <si>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</si>
  <si>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</si>
  <si>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</si>
  <si>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</si>
  <si>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</si>
  <si>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</si>
  <si>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</si>
  <si>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</si>
  <si>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</si>
  <si>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</si>
  <si>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</si>
  <si>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</si>
  <si>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</si>
  <si>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</si>
  <si>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</si>
  <si>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</si>
  <si>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</si>
  <si>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</si>
  <si>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</si>
  <si>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</si>
  <si>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</si>
  <si>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</si>
  <si>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</si>
  <si>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</si>
  <si>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</si>
  <si>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</si>
  <si>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</si>
  <si>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</si>
  <si>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</si>
  <si>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</si>
  <si>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</si>
  <si>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</si>
  <si>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</si>
  <si>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</si>
  <si>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</si>
  <si>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</si>
  <si>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</si>
  <si>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</si>
  <si>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</si>
  <si>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</si>
  <si>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</si>
  <si>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</si>
  <si>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</si>
  <si>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</si>
  <si>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</si>
  <si>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</si>
  <si>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</si>
  <si>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</si>
  <si>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</si>
  <si>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</si>
  <si>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</si>
  <si>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</si>
  <si>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</si>
  <si>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</si>
  <si>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</si>
  <si>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</si>
  <si>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</si>
  <si>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</si>
  <si>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</si>
  <si>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</si>
  <si>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</si>
  <si>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</si>
  <si>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</si>
  <si>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</si>
  <si>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</si>
  <si>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</si>
  <si>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</si>
  <si>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</si>
  <si>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</si>
  <si>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</si>
  <si>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</si>
  <si>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</si>
  <si>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</si>
  <si>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</si>
  <si>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</si>
  <si>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</si>
  <si>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</si>
  <si>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</si>
  <si>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</si>
  <si>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</si>
  <si>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</si>
  <si>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</si>
  <si>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</si>
  <si>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</si>
  <si>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</si>
  <si>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</si>
  <si>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</si>
  <si>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</si>
  <si>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</si>
  <si>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</si>
  <si>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</si>
  <si>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</si>
  <si>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</si>
  <si>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</si>
  <si>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</si>
  <si>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</si>
  <si>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</si>
  <si>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</si>
  <si>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</si>
  <si>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</si>
  <si>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</si>
  <si>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</si>
  <si>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</si>
  <si>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</si>
  <si>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</si>
  <si>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</si>
  <si>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</si>
  <si>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</si>
  <si>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</si>
  <si>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</si>
  <si>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</si>
  <si>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</si>
  <si>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</si>
  <si>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</si>
  <si>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</si>
  <si>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</si>
  <si>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</si>
  <si>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</si>
  <si>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</si>
  <si>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</si>
  <si>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</si>
  <si>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</si>
  <si>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</si>
  <si>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</si>
  <si>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</si>
  <si>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</si>
  <si>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</si>
  <si>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</si>
  <si>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</si>
  <si>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</si>
  <si>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</si>
  <si>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</si>
  <si>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</si>
  <si>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</si>
  <si>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</si>
  <si>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</si>
  <si>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</si>
  <si>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</si>
  <si>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</si>
  <si>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</si>
  <si>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</si>
  <si>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</si>
  <si>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</si>
  <si>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</si>
  <si>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</si>
  <si>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</si>
  <si>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</si>
  <si>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</si>
  <si>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</si>
  <si>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</si>
  <si>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</si>
  <si>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</si>
  <si>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</si>
  <si>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</si>
  <si>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</si>
  <si>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</si>
  <si>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</si>
  <si>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</si>
  <si>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</si>
  <si>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</si>
  <si>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</si>
  <si>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</si>
  <si>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</si>
  <si>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</si>
  <si>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</si>
  <si>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</si>
  <si>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</si>
  <si>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</si>
  <si>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</si>
  <si>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</si>
  <si>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</si>
  <si>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</si>
  <si>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</si>
  <si>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</si>
  <si>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</si>
  <si>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</si>
  <si>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</si>
  <si>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</si>
  <si>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</si>
  <si>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</si>
  <si>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</si>
  <si>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</si>
  <si>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</si>
  <si>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</si>
  <si>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</si>
  <si>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</si>
  <si>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</si>
  <si>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</si>
  <si>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</si>
  <si>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</si>
  <si>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</si>
  <si>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</si>
  <si>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</si>
  <si>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</si>
  <si>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</si>
  <si>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</si>
  <si>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</si>
  <si>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</si>
  <si>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</si>
  <si>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</si>
  <si>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</si>
  <si>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</si>
  <si>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</si>
  <si>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</si>
  <si>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</si>
  <si>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</si>
  <si>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</si>
  <si>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</si>
  <si>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</si>
  <si>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</si>
  <si>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</si>
  <si>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</si>
  <si>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</si>
  <si>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</si>
  <si>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</si>
  <si>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</si>
  <si>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</si>
  <si>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</si>
  <si>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</si>
  <si>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</si>
  <si>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</si>
  <si>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</si>
  <si>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</si>
  <si>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</si>
  <si>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</si>
  <si>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</si>
  <si>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</si>
  <si>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</si>
  <si>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</si>
  <si>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</si>
  <si>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</si>
  <si>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</si>
  <si>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</si>
  <si>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</si>
  <si>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</si>
  <si>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</si>
  <si>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</si>
  <si>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</si>
  <si>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</si>
  <si>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</si>
  <si>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</si>
  <si>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</si>
  <si>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</si>
  <si>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</si>
  <si>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</si>
  <si>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</si>
  <si>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</si>
  <si>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</si>
  <si>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</si>
  <si>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</si>
  <si>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</si>
  <si>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</si>
  <si>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</si>
  <si>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</si>
  <si>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</si>
  <si>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</si>
  <si>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</si>
  <si>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</si>
  <si>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</si>
  <si>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</si>
  <si>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</si>
  <si>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</si>
  <si>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</si>
  <si>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</si>
  <si>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</si>
  <si>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</si>
  <si>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</si>
  <si>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</si>
  <si>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</si>
  <si>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</si>
  <si>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</si>
  <si>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</si>
  <si>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</si>
  <si>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</si>
  <si>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</si>
  <si>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</si>
  <si>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</si>
  <si>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</si>
  <si>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</si>
  <si>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</si>
  <si>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</si>
  <si>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</si>
  <si>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</si>
  <si>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</si>
  <si>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</si>
  <si>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</si>
  <si>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</si>
  <si>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</si>
  <si>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</si>
  <si>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</si>
  <si>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</si>
  <si>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</si>
  <si>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</si>
  <si>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</si>
  <si>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</si>
  <si>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</si>
  <si>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</si>
  <si>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</si>
  <si>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</si>
  <si>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</si>
  <si>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</si>
  <si>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</si>
  <si>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</si>
  <si>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</si>
  <si>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</si>
  <si>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</si>
  <si>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</si>
  <si>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</si>
  <si>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</si>
  <si>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</si>
  <si>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</si>
  <si>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</si>
  <si>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</si>
  <si>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</si>
  <si>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</si>
  <si>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</si>
  <si>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</si>
  <si>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</si>
  <si>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</si>
  <si>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</si>
  <si>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</si>
  <si>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</si>
  <si>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</si>
  <si>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</si>
  <si>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</si>
  <si>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</si>
  <si>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</si>
  <si>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</si>
  <si>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</si>
  <si>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</si>
  <si>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</si>
  <si>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</si>
  <si>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</si>
  <si>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</si>
  <si>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</si>
  <si>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</si>
  <si>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</si>
  <si>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</si>
  <si>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</si>
  <si>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</si>
  <si>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</si>
  <si>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</si>
  <si>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</si>
  <si>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</si>
  <si>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</si>
  <si>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</si>
  <si>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</si>
  <si>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</si>
  <si>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</si>
  <si>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</si>
  <si>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</si>
  <si>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</si>
  <si>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</si>
  <si>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</si>
  <si>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</si>
  <si>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</si>
  <si>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</si>
  <si>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</si>
  <si>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</si>
  <si>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</si>
  <si>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</si>
  <si>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</si>
  <si>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</si>
  <si>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</si>
  <si>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</si>
  <si>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</si>
  <si>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</si>
  <si>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</si>
  <si>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</si>
  <si>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</si>
  <si>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</si>
  <si>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</si>
  <si>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</si>
  <si>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</si>
  <si>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</si>
  <si>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</si>
  <si>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</si>
  <si>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</si>
  <si>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</si>
  <si>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</si>
  <si>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</si>
  <si>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</si>
  <si>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</si>
  <si>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</si>
  <si>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</si>
  <si>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</si>
  <si>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</si>
  <si>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</si>
  <si>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</si>
  <si>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</si>
  <si>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</si>
  <si>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</si>
  <si>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</si>
  <si>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</si>
  <si>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</si>
  <si>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</si>
  <si>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</si>
  <si>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</si>
  <si>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</si>
  <si>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</si>
  <si>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</si>
  <si>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</si>
  <si>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</si>
  <si>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</si>
  <si>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</si>
  <si>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</si>
  <si>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</si>
  <si>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</si>
  <si>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</si>
  <si>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</si>
  <si>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</si>
  <si>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</si>
  <si>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</si>
  <si>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</si>
  <si>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</si>
  <si>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</si>
  <si>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</si>
  <si>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</si>
  <si>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</si>
  <si>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</si>
  <si>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</si>
  <si>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</si>
  <si>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</si>
  <si>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</si>
  <si>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</si>
  <si>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</si>
  <si>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</si>
  <si>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</si>
  <si>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</si>
  <si>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</si>
  <si>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</si>
  <si>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</si>
  <si>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</si>
  <si>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</si>
  <si>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</si>
  <si>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</si>
  <si>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</si>
  <si>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</si>
  <si>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</si>
  <si>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</si>
  <si>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</si>
  <si>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</si>
  <si>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</si>
  <si>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</si>
  <si>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</si>
  <si>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</si>
  <si>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</si>
  <si>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</si>
  <si>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</si>
  <si>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</si>
  <si>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</si>
  <si>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</si>
  <si>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</si>
  <si>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</si>
  <si>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</si>
  <si>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</si>
  <si>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</si>
  <si>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</si>
  <si>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</si>
  <si>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</si>
  <si>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</si>
  <si>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</si>
  <si>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</si>
  <si>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</si>
  <si>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</si>
  <si>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</si>
  <si>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</si>
  <si>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</si>
  <si>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</si>
  <si>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</si>
  <si>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</si>
  <si>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</si>
  <si>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</si>
  <si>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</si>
  <si>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</si>
  <si>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</si>
  <si>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</si>
  <si>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</si>
  <si>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</si>
  <si>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</si>
  <si>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</si>
  <si>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</si>
  <si>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</si>
  <si>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</si>
  <si>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</si>
  <si>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</si>
  <si>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</si>
  <si>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</si>
  <si>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</si>
  <si>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</si>
  <si>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</si>
  <si>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</si>
  <si>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</si>
  <si>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</si>
  <si>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</si>
  <si>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</si>
  <si>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</si>
  <si>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</si>
  <si>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</si>
  <si>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</si>
  <si>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</si>
  <si>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</si>
  <si>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</si>
  <si>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</si>
  <si>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</si>
  <si>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</si>
  <si>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</si>
  <si>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</si>
  <si>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</si>
  <si>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</si>
  <si>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</si>
  <si>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</si>
  <si>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</si>
  <si>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</si>
  <si>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</si>
  <si>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</si>
  <si>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</si>
  <si>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</si>
  <si>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</si>
  <si>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</si>
  <si>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</si>
  <si>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</si>
  <si>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</si>
  <si>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</si>
  <si>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</si>
  <si>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</si>
  <si>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</si>
  <si>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</si>
  <si>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</si>
  <si>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</si>
  <si>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</si>
  <si>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</si>
  <si>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</si>
  <si>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</si>
  <si>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</si>
  <si>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</si>
  <si>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</si>
  <si>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</si>
  <si>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</si>
  <si>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</si>
  <si>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</si>
  <si>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</si>
  <si>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</si>
  <si>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</si>
  <si>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</si>
  <si>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</si>
  <si>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</si>
  <si>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</si>
  <si>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</si>
  <si>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</si>
  <si>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</si>
  <si>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</si>
  <si>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</si>
  <si>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</si>
  <si>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</si>
  <si>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</si>
  <si>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</si>
  <si>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</si>
  <si>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</si>
  <si>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</si>
  <si>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</si>
  <si>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</si>
  <si>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</si>
  <si>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</si>
  <si>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</si>
  <si>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</si>
  <si>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</si>
  <si>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</si>
  <si>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</si>
  <si>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</si>
  <si>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</si>
  <si>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</si>
  <si>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</si>
  <si>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</si>
  <si>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</si>
  <si>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</si>
  <si>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</si>
  <si>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</si>
  <si>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</si>
  <si>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</si>
  <si>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</si>
  <si>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</si>
  <si>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</si>
  <si>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</si>
  <si>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</si>
  <si>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</si>
  <si>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</si>
  <si>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</si>
  <si>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</si>
  <si>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</si>
  <si>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</si>
  <si>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</si>
  <si>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</si>
  <si>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</si>
  <si>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</si>
  <si>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</si>
  <si>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</si>
  <si>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</si>
  <si>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</si>
  <si>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</si>
  <si>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</si>
  <si>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</si>
  <si>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</si>
  <si>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</si>
  <si>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</si>
  <si>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</si>
  <si>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</si>
  <si>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</si>
  <si>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</si>
  <si>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</si>
  <si>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</si>
  <si>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</si>
  <si>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</si>
  <si>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</si>
  <si>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</si>
  <si>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</si>
  <si>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</si>
  <si>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</si>
  <si>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</si>
  <si>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</si>
  <si>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</si>
  <si>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</si>
  <si>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</si>
  <si>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</si>
  <si>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</si>
  <si>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</si>
  <si>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</si>
  <si>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</si>
  <si>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</si>
  <si>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</si>
  <si>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</si>
  <si>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</si>
  <si>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</si>
  <si>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</si>
  <si>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</si>
  <si>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</si>
  <si>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</si>
  <si>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</si>
  <si>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</si>
  <si>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</si>
  <si>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</si>
  <si>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</si>
  <si>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</si>
  <si>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</si>
  <si>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</si>
  <si>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</si>
  <si>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</si>
  <si>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</si>
  <si>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</si>
  <si>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</si>
  <si>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</si>
  <si>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</si>
  <si>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</si>
  <si>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</si>
  <si>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</si>
  <si>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</si>
  <si>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</si>
  <si>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</si>
  <si>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</si>
  <si>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</si>
  <si>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</si>
  <si>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</si>
  <si>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</si>
  <si>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</si>
  <si>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</si>
  <si>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</si>
  <si>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</si>
  <si>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</si>
  <si>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</si>
  <si>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</si>
  <si>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</si>
  <si>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</si>
  <si>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</si>
  <si>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</si>
  <si>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</si>
  <si>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</si>
  <si>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</si>
  <si>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</si>
  <si>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</si>
  <si>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</si>
  <si>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</si>
  <si>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</si>
  <si>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</si>
  <si>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</si>
  <si>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</si>
  <si>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</si>
  <si>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</si>
  <si>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</si>
  <si>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</si>
  <si>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</si>
  <si>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</si>
  <si>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</si>
  <si>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</si>
  <si>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</si>
  <si>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</si>
  <si>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</si>
  <si>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</si>
  <si>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</si>
  <si>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</si>
  <si>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</si>
  <si>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</si>
  <si>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</si>
  <si>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</si>
  <si>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</si>
  <si>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</si>
  <si>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</si>
  <si>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</si>
  <si>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</si>
  <si>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</si>
  <si>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</si>
  <si>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</si>
  <si>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</si>
  <si>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</si>
  <si>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</si>
  <si>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</si>
  <si>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</si>
  <si>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</si>
  <si>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</si>
  <si>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</si>
  <si>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</si>
  <si>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</si>
  <si>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</si>
  <si>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</si>
  <si>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</si>
  <si>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</si>
  <si>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</si>
  <si>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</si>
  <si>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</si>
  <si>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</si>
  <si>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</si>
  <si>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</si>
  <si>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</si>
  <si>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</si>
  <si>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</si>
  <si>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</si>
  <si>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</si>
  <si>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</si>
  <si>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</si>
  <si>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</si>
  <si>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</si>
  <si>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</si>
  <si>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</si>
  <si>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</si>
  <si>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</si>
  <si>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</si>
  <si>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</si>
  <si>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</si>
  <si>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</si>
  <si>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</si>
  <si>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</si>
  <si>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</si>
  <si>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</si>
  <si>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</si>
  <si>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</si>
  <si>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</si>
  <si>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</si>
  <si>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</si>
  <si>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</si>
  <si>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</si>
  <si>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</si>
  <si>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</si>
  <si>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</si>
  <si>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</si>
  <si>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</si>
  <si>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</si>
  <si>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</si>
  <si>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</si>
  <si>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</si>
  <si>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</si>
  <si>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</si>
  <si>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</si>
  <si>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</si>
  <si>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</si>
  <si>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</si>
  <si>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</si>
  <si>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</si>
  <si>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</si>
  <si>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</si>
  <si>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</si>
  <si>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</si>
  <si>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</si>
  <si>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</si>
  <si>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</si>
  <si>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</si>
  <si>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</si>
  <si>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</si>
  <si>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</si>
  <si>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</si>
  <si>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</si>
  <si>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</si>
  <si>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</si>
  <si>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</si>
  <si>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</si>
  <si>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</si>
  <si>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</si>
  <si>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</si>
  <si>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</si>
  <si>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</si>
  <si>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</si>
  <si>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</si>
  <si>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</si>
  <si>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</si>
  <si>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</si>
  <si>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</si>
  <si>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</si>
  <si>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</si>
  <si>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</si>
  <si>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</si>
  <si>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</si>
  <si>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</si>
  <si>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</si>
  <si>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</si>
  <si>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</si>
  <si>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</si>
  <si>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</si>
  <si>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</si>
  <si>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</si>
  <si>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</si>
  <si>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</si>
  <si>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</si>
  <si>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</si>
  <si>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</si>
  <si>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</si>
  <si>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</si>
  <si>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</si>
  <si>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</si>
  <si>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</si>
  <si>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</si>
  <si>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</si>
  <si>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</si>
  <si>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</si>
  <si>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</si>
  <si>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</si>
  <si>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</si>
  <si>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</si>
  <si>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</si>
  <si>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</si>
  <si>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</si>
  <si>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</si>
  <si>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</si>
  <si>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</si>
  <si>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</si>
  <si>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</si>
  <si>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</si>
  <si>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</si>
  <si>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</si>
  <si>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</si>
  <si>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</si>
  <si>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</si>
  <si>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</si>
  <si>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</si>
  <si>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</si>
  <si>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</si>
  <si>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</si>
  <si>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</si>
  <si>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</si>
  <si>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</si>
  <si>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</si>
  <si>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</si>
  <si>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</si>
  <si>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</si>
  <si>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</si>
  <si>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</si>
  <si>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</si>
  <si>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</si>
  <si>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</si>
  <si>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</si>
  <si>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</si>
  <si>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</si>
  <si>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</si>
  <si>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</si>
  <si>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</si>
  <si>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</si>
  <si>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</si>
  <si>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</si>
  <si>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</si>
  <si>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</si>
  <si>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</si>
  <si>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</si>
  <si>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</si>
  <si>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</si>
  <si>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</si>
  <si>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</si>
  <si>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</si>
  <si>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</si>
  <si>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</si>
  <si>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</si>
  <si>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</si>
  <si>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</si>
  <si>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</si>
  <si>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</si>
  <si>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</si>
  <si>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</si>
  <si>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</si>
  <si>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</si>
  <si>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</si>
  <si>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</si>
  <si>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</si>
  <si>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</si>
  <si>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</si>
  <si>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</si>
  <si>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</si>
  <si>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</si>
  <si>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</si>
  <si>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</si>
  <si>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</si>
  <si>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</si>
  <si>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</si>
  <si>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</si>
  <si>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</si>
  <si>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</si>
  <si>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</si>
  <si>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</si>
  <si>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</si>
  <si>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</si>
  <si>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</si>
  <si>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</si>
  <si>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</si>
  <si>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</si>
  <si>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</si>
  <si>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</si>
  <si>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</si>
  <si>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</si>
  <si>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</si>
  <si>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</si>
  <si>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</si>
  <si>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</si>
  <si>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</si>
  <si>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</si>
  <si>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</si>
  <si>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</si>
  <si>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</si>
  <si>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</si>
  <si>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</si>
  <si>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</si>
  <si>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</si>
  <si>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</si>
  <si>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</si>
  <si>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</si>
  <si>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</si>
  <si>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</si>
  <si>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</si>
  <si>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</si>
  <si>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</si>
  <si>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</si>
  <si>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</si>
  <si>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</si>
  <si>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</si>
  <si>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</si>
  <si>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</si>
  <si>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</si>
  <si>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</si>
  <si>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</si>
  <si>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</si>
  <si>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</si>
  <si>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</si>
  <si>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</si>
  <si>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</si>
  <si>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</si>
  <si>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</si>
  <si>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</si>
  <si>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</si>
  <si>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</si>
  <si>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</si>
  <si>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</si>
  <si>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</si>
  <si>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</si>
  <si>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</si>
  <si>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</si>
  <si>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</si>
  <si>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</si>
  <si>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</si>
  <si>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</si>
  <si>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</si>
  <si>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</si>
  <si>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</si>
  <si>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</si>
  <si>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</si>
  <si>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</si>
  <si>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</si>
  <si>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</si>
  <si>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</si>
  <si>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</si>
  <si>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</si>
  <si>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</si>
  <si>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</si>
  <si>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</si>
  <si>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</si>
  <si>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</si>
  <si>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</si>
  <si>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</si>
  <si>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</si>
  <si>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</si>
  <si>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</si>
  <si>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</si>
  <si>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</si>
  <si>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</si>
  <si>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</si>
  <si>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</si>
  <si>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</si>
  <si>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</si>
  <si>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</si>
  <si>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</si>
  <si>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</si>
  <si>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</si>
  <si>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</si>
  <si>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</si>
  <si>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</si>
  <si>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</si>
  <si>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</si>
  <si>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</si>
  <si>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</si>
  <si>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</si>
  <si>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</si>
  <si>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</si>
  <si>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</si>
  <si>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</si>
  <si>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</si>
  <si>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</si>
  <si>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</si>
  <si>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</si>
  <si>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</si>
  <si>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</si>
  <si>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</si>
  <si>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</si>
  <si>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</si>
  <si>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</si>
  <si>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</si>
  <si>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</si>
  <si>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</si>
  <si>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</si>
  <si>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</si>
  <si>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</si>
  <si>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</si>
  <si>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</si>
  <si>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</si>
  <si>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</si>
  <si>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</si>
  <si>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</si>
  <si>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</si>
  <si>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</si>
  <si>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</si>
  <si>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</si>
  <si>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</si>
  <si>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</si>
  <si>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</si>
  <si>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</si>
  <si>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</si>
  <si>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</si>
  <si>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</si>
  <si>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</si>
  <si>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</si>
  <si>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</si>
  <si>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</si>
  <si>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</si>
  <si>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</si>
  <si>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</si>
  <si>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</si>
  <si>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</si>
  <si>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</si>
  <si>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</si>
  <si>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</si>
  <si>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</si>
  <si>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</si>
  <si>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</si>
  <si>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</si>
  <si>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</si>
  <si>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</si>
  <si>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</si>
  <si>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</si>
  <si>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</si>
  <si>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</si>
  <si>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</si>
  <si>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</si>
  <si>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</si>
  <si>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</si>
  <si>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</si>
  <si>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</si>
  <si>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</si>
  <si>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</si>
  <si>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</si>
  <si>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</si>
  <si>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</si>
  <si>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</si>
  <si>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</si>
  <si>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</si>
  <si>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</si>
  <si>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</si>
  <si>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</si>
  <si>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</si>
  <si>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</si>
  <si>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</si>
  <si>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</si>
  <si>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</si>
  <si>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</si>
  <si>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</si>
  <si>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</si>
  <si>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</si>
  <si>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</si>
  <si>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</si>
  <si>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</si>
  <si>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</si>
  <si>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</si>
  <si>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</si>
  <si>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</si>
  <si>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</si>
  <si>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</si>
  <si>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</si>
  <si>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</si>
  <si>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</si>
  <si>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</si>
  <si>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</si>
  <si>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</si>
  <si>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</si>
  <si>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</si>
  <si>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</si>
  <si>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</si>
  <si>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</si>
  <si>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</si>
  <si>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</si>
  <si>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</si>
  <si>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</si>
  <si>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</si>
  <si>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</si>
  <si>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</si>
  <si>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</si>
  <si>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</si>
  <si>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</si>
  <si>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</si>
  <si>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</si>
  <si>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</si>
  <si>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</si>
  <si>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</si>
  <si>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</si>
  <si>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</si>
  <si>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</si>
  <si>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</si>
  <si>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</si>
  <si>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</si>
  <si>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</si>
  <si>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</si>
  <si>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</si>
  <si>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</si>
  <si>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</si>
  <si>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</si>
  <si>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</si>
  <si>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</si>
  <si>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</si>
  <si>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</si>
  <si>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</si>
  <si>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</si>
  <si>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</si>
  <si>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</si>
  <si>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</si>
  <si>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</si>
  <si>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</si>
  <si>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</si>
  <si>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</si>
  <si>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</si>
  <si>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</si>
  <si>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</si>
  <si>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</si>
  <si>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</si>
  <si>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</si>
  <si>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</si>
  <si>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</si>
  <si>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</si>
  <si>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</si>
  <si>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</si>
  <si>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</si>
  <si>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</si>
  <si>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</si>
  <si>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</si>
  <si>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</si>
  <si>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</si>
  <si>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</si>
  <si>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</si>
  <si>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</si>
  <si>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</si>
  <si>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</si>
  <si>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</si>
  <si>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</si>
  <si>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</si>
  <si>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</si>
  <si>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</si>
  <si>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</si>
  <si>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</si>
  <si>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</si>
  <si>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</si>
  <si>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</si>
  <si>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</si>
  <si>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</si>
  <si>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</si>
  <si>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</si>
  <si>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</si>
  <si>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</si>
  <si>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</si>
  <si>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</si>
  <si>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</si>
  <si>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</si>
  <si>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</si>
  <si>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</si>
  <si>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</si>
  <si>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</si>
  <si>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</si>
  <si>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</si>
  <si>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</si>
  <si>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</si>
  <si>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</si>
  <si>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</si>
  <si>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</si>
  <si>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</si>
  <si>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</si>
  <si>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</si>
  <si>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</si>
  <si>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</si>
  <si>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</si>
  <si>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</si>
  <si>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</si>
  <si>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</si>
  <si>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</si>
  <si>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</si>
  <si>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</si>
  <si>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</si>
  <si>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</si>
  <si>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</si>
  <si>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</si>
  <si>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</si>
  <si>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</si>
  <si>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</si>
  <si>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</si>
  <si>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</si>
  <si>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</si>
  <si>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</si>
  <si>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</si>
  <si>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</si>
  <si>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</si>
  <si>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</si>
  <si>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</si>
  <si>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</si>
  <si>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</si>
  <si>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</si>
  <si>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</si>
  <si>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</si>
  <si>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</si>
  <si>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</si>
  <si>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</si>
  <si>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</si>
  <si>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</si>
  <si>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</si>
  <si>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</si>
  <si>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</si>
  <si>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</si>
  <si>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</si>
  <si>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</si>
  <si>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</si>
  <si>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</si>
  <si>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</si>
  <si>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</si>
  <si>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</si>
  <si>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</si>
  <si>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</si>
  <si>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</si>
  <si>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</si>
  <si>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</si>
  <si>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</si>
  <si>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</si>
  <si>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</si>
  <si>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</si>
  <si>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</si>
  <si>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</si>
  <si>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</si>
  <si>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</si>
  <si>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</si>
  <si>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</si>
  <si>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</si>
  <si>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</si>
  <si>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</si>
  <si>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</si>
  <si>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</si>
  <si>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</si>
  <si>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</si>
  <si>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</si>
  <si>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</si>
  <si>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</si>
  <si>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</si>
  <si>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</si>
  <si>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</si>
  <si>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</si>
  <si>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</si>
  <si>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</si>
  <si>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</si>
  <si>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</si>
  <si>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</si>
  <si>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</si>
  <si>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</si>
  <si>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</si>
  <si>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</si>
  <si>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</si>
  <si>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</si>
  <si>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</si>
  <si>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</si>
  <si>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</si>
  <si>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</si>
  <si>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</si>
  <si>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</si>
  <si>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</si>
  <si>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</si>
  <si>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</si>
  <si>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</si>
  <si>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</si>
  <si>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</si>
  <si>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</si>
  <si>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</si>
  <si>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</si>
  <si>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</si>
  <si>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</si>
  <si>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</si>
  <si>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</si>
  <si>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</si>
  <si>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</si>
  <si>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</si>
  <si>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</si>
  <si>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</si>
  <si>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</si>
  <si>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</si>
  <si>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</si>
  <si>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</si>
  <si>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</si>
  <si>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</si>
  <si>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</si>
  <si>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</si>
  <si>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</si>
  <si>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</si>
  <si>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</si>
  <si>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</si>
  <si>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</si>
  <si>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</si>
  <si>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</si>
  <si>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</si>
  <si>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</si>
  <si>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</si>
  <si>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</si>
  <si>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</si>
  <si>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</si>
  <si>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</si>
  <si>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</si>
  <si>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</si>
  <si>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</si>
  <si>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</si>
  <si>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</si>
  <si>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</si>
  <si>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</si>
  <si>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</si>
  <si>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</si>
  <si>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</si>
  <si>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</si>
  <si>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</si>
  <si>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</si>
  <si>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</si>
  <si>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</si>
  <si>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</si>
  <si>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</si>
  <si>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</si>
  <si>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</si>
  <si>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</si>
  <si>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</si>
  <si>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</si>
  <si>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</si>
  <si>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</si>
  <si>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</si>
  <si>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</si>
  <si>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</si>
  <si>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</si>
  <si>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</si>
  <si>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</si>
  <si>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</si>
  <si>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</si>
  <si>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</si>
  <si>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</si>
  <si>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</si>
  <si>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</si>
  <si>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</si>
  <si>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</si>
  <si>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</si>
  <si>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</si>
  <si>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</si>
  <si>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</si>
  <si>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</si>
  <si>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</si>
  <si>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</si>
  <si>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</si>
  <si>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</si>
  <si>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</si>
  <si>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</si>
  <si>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</si>
  <si>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</si>
  <si>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</si>
  <si>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</si>
  <si>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</si>
  <si>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</si>
  <si>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</si>
  <si>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</si>
  <si>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</si>
  <si>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</si>
  <si>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</si>
  <si>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</si>
  <si>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</si>
  <si>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</si>
  <si>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</si>
  <si>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</si>
  <si>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</si>
  <si>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</si>
  <si>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</si>
  <si>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</si>
  <si>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</si>
  <si>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</si>
  <si>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</si>
  <si>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</si>
  <si>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</si>
  <si>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</si>
  <si>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</si>
  <si>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</si>
  <si>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</si>
  <si>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</si>
  <si>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</si>
  <si>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</si>
  <si>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</si>
  <si>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</si>
  <si>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</si>
  <si>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</si>
  <si>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</si>
  <si>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</si>
  <si>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</si>
  <si>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</si>
  <si>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</si>
  <si>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</si>
  <si>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</si>
  <si>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</si>
  <si>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</si>
  <si>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</si>
  <si>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</si>
  <si>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</si>
  <si>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</si>
  <si>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</si>
  <si>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</si>
  <si>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</si>
  <si>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</si>
  <si>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</si>
  <si>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</si>
  <si>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</si>
  <si>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</si>
  <si>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</si>
  <si>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</si>
  <si>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</si>
  <si>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</si>
  <si>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</si>
  <si>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</si>
  <si>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</si>
  <si>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</si>
  <si>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</si>
  <si>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</si>
  <si>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</si>
  <si>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</si>
  <si>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</si>
  <si>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</si>
  <si>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</si>
  <si>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</si>
  <si>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</si>
  <si>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</si>
  <si>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</si>
  <si>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</si>
  <si>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</si>
  <si>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</si>
  <si>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</si>
  <si>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</si>
  <si>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</si>
  <si>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</si>
  <si>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</si>
  <si>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</si>
  <si>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</si>
  <si>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</si>
  <si>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</si>
  <si>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</si>
  <si>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</si>
  <si>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</si>
  <si>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</si>
  <si>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</si>
  <si>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</si>
  <si>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</si>
  <si>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</si>
  <si>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</si>
  <si>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</si>
  <si>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</si>
  <si>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</si>
  <si>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</si>
  <si>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</si>
  <si>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</si>
  <si>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</si>
  <si>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</si>
  <si>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</si>
  <si>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</si>
  <si>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</si>
  <si>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</si>
  <si>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</si>
  <si>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</si>
  <si>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</si>
  <si>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</si>
  <si>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</si>
  <si>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</si>
  <si>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</si>
  <si>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</si>
  <si>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</si>
  <si>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</si>
  <si>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</si>
  <si>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</si>
  <si>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</si>
  <si>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</si>
  <si>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</si>
  <si>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</si>
  <si>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</si>
  <si>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</si>
  <si>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</si>
  <si>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</si>
  <si>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</si>
  <si>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</si>
  <si>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</si>
  <si>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</si>
  <si>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</si>
  <si>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</si>
  <si>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</si>
  <si>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</si>
  <si>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</si>
  <si>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</si>
  <si>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</si>
  <si>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</si>
  <si>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</si>
  <si>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</si>
  <si>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</si>
  <si>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</si>
  <si>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</si>
  <si>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</si>
  <si>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</si>
  <si>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</si>
  <si>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</si>
  <si>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</si>
  <si>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</si>
  <si>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</si>
  <si>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</si>
  <si>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</si>
  <si>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</si>
  <si>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</si>
  <si>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</si>
  <si>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</si>
  <si>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</si>
  <si>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</si>
  <si>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</si>
  <si>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</si>
  <si>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</si>
  <si>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</si>
  <si>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</si>
  <si>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</si>
  <si>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</si>
  <si>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</si>
  <si>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</si>
  <si>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</si>
  <si>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</si>
  <si>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</si>
  <si>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</si>
  <si>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</si>
  <si>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</si>
  <si>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</si>
  <si>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</si>
  <si>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</si>
  <si>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</si>
  <si>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</si>
  <si>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</si>
  <si>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</si>
  <si>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</si>
  <si>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</si>
  <si>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</si>
  <si>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</si>
  <si>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</si>
  <si>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</si>
  <si>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</si>
  <si>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</si>
  <si>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</si>
  <si>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</si>
  <si>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</si>
  <si>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</si>
  <si>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</si>
  <si>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</si>
  <si>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</si>
  <si>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</si>
  <si>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</si>
  <si>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</si>
  <si>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</si>
  <si>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</si>
  <si>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</si>
  <si>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</si>
  <si>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</si>
  <si>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</si>
  <si>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</si>
  <si>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</si>
  <si>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</si>
  <si>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</si>
  <si>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</si>
  <si>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</si>
  <si>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</si>
  <si>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</si>
  <si>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</si>
  <si>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</si>
  <si>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</si>
  <si>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</si>
  <si>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</si>
  <si>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</si>
  <si>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</si>
  <si>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</si>
  <si>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</si>
  <si>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</si>
  <si>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</si>
  <si>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</si>
  <si>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</si>
  <si>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</si>
  <si>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</si>
  <si>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</si>
  <si>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</si>
  <si>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</si>
  <si>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</si>
  <si>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</si>
  <si>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</si>
  <si>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</si>
  <si>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</si>
  <si>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</si>
  <si>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</si>
  <si>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</si>
  <si>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</si>
  <si>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</si>
  <si>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</si>
  <si>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</si>
  <si>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</si>
  <si>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</si>
  <si>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</si>
  <si>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</si>
  <si>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</si>
  <si>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</si>
  <si>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</si>
  <si>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</si>
  <si>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</si>
  <si>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</si>
  <si>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</si>
  <si>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</si>
  <si>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</si>
  <si>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</si>
  <si>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</si>
  <si>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</si>
  <si>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</si>
  <si>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</si>
  <si>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</si>
  <si>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</si>
  <si>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</si>
  <si>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</si>
  <si>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</si>
  <si>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</si>
  <si>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</si>
  <si>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</si>
  <si>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</si>
  <si>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</si>
  <si>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</si>
  <si>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</si>
  <si>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</si>
  <si>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</si>
  <si>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</si>
  <si>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</si>
  <si>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</si>
  <si>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</si>
  <si>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</si>
  <si>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</si>
  <si>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</si>
  <si>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</si>
  <si>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</si>
  <si>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</si>
  <si>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</si>
  <si>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</si>
  <si>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</si>
  <si>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</si>
  <si>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</si>
  <si>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</si>
  <si>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</si>
  <si>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</si>
  <si>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</si>
  <si>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</si>
  <si>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</si>
  <si>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</si>
  <si>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</si>
  <si>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</si>
  <si>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</si>
  <si>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</si>
  <si>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</si>
  <si>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</si>
  <si>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</si>
  <si>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</si>
  <si>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</si>
  <si>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</si>
  <si>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</si>
  <si>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</si>
  <si>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</si>
  <si>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</si>
  <si>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</si>
  <si>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</si>
  <si>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</si>
  <si>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</si>
  <si>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</si>
  <si>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</si>
  <si>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</si>
  <si>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</si>
  <si>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</si>
  <si>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</si>
  <si>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</si>
  <si>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</si>
  <si>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</si>
  <si>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</si>
  <si>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</si>
  <si>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</si>
  <si>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</si>
  <si>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</si>
  <si>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</si>
  <si>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</si>
  <si>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</si>
  <si>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</si>
  <si>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</si>
  <si>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</si>
  <si>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</si>
  <si>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</si>
  <si>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</si>
  <si>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</si>
  <si>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</si>
  <si>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</si>
  <si>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</si>
  <si>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</si>
  <si>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</si>
  <si>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</si>
  <si>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</si>
  <si>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</si>
  <si>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</si>
  <si>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</si>
  <si>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</si>
  <si>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</si>
  <si>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</si>
  <si>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</si>
  <si>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</si>
  <si>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</si>
  <si>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</si>
  <si>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</si>
  <si>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</si>
  <si>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</si>
  <si>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</si>
  <si>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</si>
  <si>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</si>
  <si>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</si>
  <si>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</si>
  <si>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</si>
  <si>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</si>
  <si>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</si>
  <si>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</si>
  <si>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</si>
  <si>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</si>
  <si>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</si>
  <si>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</si>
  <si>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</si>
  <si>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</si>
  <si>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</si>
  <si>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</si>
  <si>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</si>
  <si>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</si>
  <si>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</si>
  <si>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</si>
  <si>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</si>
  <si>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</si>
  <si>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</si>
  <si>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</si>
  <si>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</si>
  <si>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</si>
  <si>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</si>
  <si>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</si>
  <si>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</si>
  <si>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</si>
  <si>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</si>
  <si>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</si>
  <si>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</si>
  <si>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</si>
  <si>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</si>
  <si>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</si>
  <si>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</si>
  <si>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</si>
  <si>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</si>
  <si>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</si>
  <si>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</si>
  <si>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</si>
  <si>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</si>
  <si>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</si>
  <si>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</si>
  <si>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</si>
  <si>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</si>
  <si>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</si>
  <si>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</si>
  <si>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</si>
  <si>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</si>
  <si>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</si>
  <si>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</si>
  <si>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</si>
  <si>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</si>
  <si>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</si>
  <si>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</si>
  <si>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</si>
  <si>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</si>
  <si>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</si>
  <si>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</si>
  <si>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</si>
  <si>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</si>
  <si>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</si>
  <si>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</si>
  <si>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</si>
  <si>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</si>
  <si>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</si>
  <si>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</si>
  <si>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</si>
  <si>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</si>
  <si>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</si>
  <si>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</si>
  <si>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</si>
  <si>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</si>
  <si>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</si>
  <si>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</si>
  <si>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</si>
  <si>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</si>
  <si>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</si>
  <si>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</si>
  <si>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</si>
  <si>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</si>
  <si>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</si>
  <si>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</si>
  <si>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</si>
  <si>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</si>
  <si>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</si>
  <si>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</si>
  <si>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</si>
  <si>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</si>
  <si>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</si>
  <si>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</si>
  <si>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</si>
  <si>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</si>
  <si>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</si>
  <si>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</si>
  <si>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</si>
  <si>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</si>
  <si>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</si>
  <si>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</si>
  <si>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</si>
  <si>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</si>
  <si>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</si>
  <si>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</si>
  <si>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</si>
  <si>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</si>
  <si>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</si>
  <si>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</si>
  <si>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</si>
  <si>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</si>
  <si>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</si>
  <si>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</si>
  <si>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</si>
  <si>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</si>
  <si>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</si>
  <si>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</si>
  <si>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</si>
  <si>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</si>
  <si>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</si>
  <si>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</si>
  <si>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</si>
  <si>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</si>
  <si>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</si>
  <si>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</si>
  <si>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</si>
  <si>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</si>
  <si>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</si>
  <si>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</si>
  <si>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</si>
  <si>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</si>
  <si>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</si>
  <si>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</si>
  <si>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</si>
  <si>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</si>
  <si>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</si>
  <si>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</si>
  <si>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</si>
  <si>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</si>
  <si>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</si>
  <si>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</si>
  <si>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</si>
  <si>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</si>
  <si>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</si>
  <si>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</si>
  <si>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</si>
  <si>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</si>
  <si>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</si>
  <si>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</si>
  <si>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</si>
  <si>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</si>
  <si>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</si>
  <si>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</si>
  <si>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</si>
  <si>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</si>
  <si>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</si>
  <si>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</si>
  <si>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</si>
  <si>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</si>
  <si>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</si>
  <si>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</si>
  <si>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</si>
  <si>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</si>
  <si>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</si>
  <si>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</si>
  <si>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</si>
  <si>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</si>
  <si>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</si>
  <si>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</si>
  <si>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</si>
  <si>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</si>
  <si>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</si>
  <si>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</si>
  <si>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</si>
  <si>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</si>
  <si>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</si>
  <si>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</si>
  <si>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</si>
  <si>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</si>
  <si>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</si>
  <si>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</si>
  <si>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</si>
  <si>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</si>
  <si>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</si>
  <si>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</si>
  <si>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</si>
  <si>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</si>
  <si>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</si>
  <si>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</si>
  <si>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</si>
  <si>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</si>
  <si>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</si>
  <si>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</si>
  <si>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</si>
  <si>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</si>
  <si>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</si>
  <si>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</si>
  <si>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</si>
  <si>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</si>
  <si>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</si>
  <si>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</si>
  <si>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</si>
  <si>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</si>
  <si>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</si>
  <si>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</si>
  <si>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</si>
  <si>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</si>
  <si>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</si>
  <si>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</si>
  <si>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</si>
  <si>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</si>
  <si>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</si>
  <si>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</si>
  <si>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</si>
  <si>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</si>
  <si>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</si>
  <si>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</si>
  <si>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</si>
  <si>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</si>
  <si>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</si>
  <si>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</si>
  <si>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</si>
  <si>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</si>
  <si>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</si>
  <si>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</si>
  <si>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</si>
  <si>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</si>
  <si>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</si>
  <si>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</si>
  <si>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</si>
  <si>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</si>
  <si>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</si>
  <si>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</si>
  <si>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</si>
  <si>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</si>
  <si>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</si>
  <si>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</si>
  <si>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</si>
  <si>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</si>
  <si>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</si>
  <si>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</si>
  <si>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</si>
  <si>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</si>
  <si>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</si>
  <si>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</si>
  <si>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</si>
  <si>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</si>
  <si>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</si>
  <si>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</si>
  <si>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</si>
  <si>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</si>
  <si>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</si>
  <si>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</si>
  <si>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</si>
  <si>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</si>
  <si>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</si>
  <si>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</si>
  <si>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</si>
  <si>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</si>
  <si>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</si>
  <si>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</si>
  <si>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</si>
  <si>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</si>
  <si>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</si>
  <si>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</si>
  <si>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</si>
  <si>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</si>
  <si>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</si>
  <si>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</si>
  <si>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</si>
  <si>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</si>
  <si>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</si>
  <si>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</si>
  <si>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</si>
  <si>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</si>
  <si>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</si>
  <si>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</si>
  <si>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</si>
  <si>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</si>
  <si>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</si>
  <si>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</si>
  <si>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</si>
  <si>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</si>
  <si>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</si>
  <si>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</si>
  <si>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</si>
  <si>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</si>
  <si>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</si>
  <si>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</si>
  <si>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</si>
  <si>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</si>
  <si>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</si>
  <si>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</si>
  <si>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</si>
  <si>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</si>
  <si>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</si>
  <si>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</si>
  <si>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</si>
  <si>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</si>
  <si>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</si>
  <si>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</si>
  <si>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</si>
  <si>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</si>
  <si>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</si>
  <si>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</si>
  <si>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</si>
  <si>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</si>
  <si>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</si>
  <si>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</si>
  <si>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</si>
  <si>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</si>
  <si>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</si>
  <si>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</si>
  <si>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</si>
  <si>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</si>
  <si>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</si>
  <si>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</si>
  <si>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</si>
  <si>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</si>
  <si>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</si>
  <si>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</si>
  <si>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</si>
  <si>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</si>
  <si>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</si>
  <si>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</si>
  <si>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</si>
  <si>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</si>
  <si>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</si>
  <si>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</si>
  <si>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</si>
  <si>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</si>
  <si>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</si>
  <si>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</si>
  <si>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</si>
  <si>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</si>
  <si>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</si>
  <si>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</si>
  <si>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</si>
  <si>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</si>
  <si>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</si>
  <si>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</si>
  <si>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</si>
  <si>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</si>
  <si>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</si>
  <si>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</si>
  <si>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</si>
  <si>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</si>
  <si>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</si>
  <si>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</si>
  <si>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</si>
  <si>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</si>
  <si>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</si>
  <si>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</si>
  <si>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</si>
  <si>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</si>
  <si>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</si>
  <si>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</si>
  <si>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</si>
  <si>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</si>
  <si>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</si>
  <si>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</si>
  <si>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</si>
  <si>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</si>
  <si>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</si>
  <si>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</si>
  <si>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</si>
  <si>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</si>
  <si>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</si>
  <si>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</si>
  <si>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</si>
  <si>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</si>
  <si>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</si>
  <si>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</si>
  <si>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</si>
  <si>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</si>
  <si>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</si>
  <si>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</si>
  <si>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</si>
  <si>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</si>
  <si>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</si>
  <si>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</si>
  <si>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</si>
  <si>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</si>
  <si>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</si>
  <si>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</si>
  <si>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</si>
  <si>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</si>
  <si>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</si>
  <si>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</si>
  <si>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</si>
  <si>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</si>
  <si>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</si>
  <si>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</si>
  <si>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</si>
  <si>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</si>
  <si>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</si>
  <si>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</si>
  <si>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</si>
  <si>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</si>
  <si>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</si>
  <si>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</si>
  <si>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</si>
  <si>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</si>
  <si>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</si>
  <si>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</si>
  <si>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</si>
  <si>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</si>
  <si>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</si>
  <si>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</si>
  <si>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</si>
  <si>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</si>
  <si>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</si>
  <si>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</si>
  <si>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</si>
  <si>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</si>
  <si>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</si>
  <si>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</si>
  <si>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</si>
  <si>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</si>
  <si>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</si>
  <si>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</si>
  <si>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</si>
  <si>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</si>
  <si>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</si>
  <si>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</si>
  <si>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</si>
  <si>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</si>
  <si>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</si>
  <si>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</si>
  <si>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</si>
  <si>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</si>
  <si>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</si>
  <si>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</si>
  <si>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</si>
  <si>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</si>
  <si>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</si>
  <si>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</si>
  <si>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</si>
  <si>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</si>
  <si>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</si>
  <si>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</si>
  <si>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</si>
  <si>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</si>
  <si>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</si>
  <si>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</si>
  <si>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</si>
  <si>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</si>
  <si>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</si>
  <si>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</si>
  <si>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</si>
  <si>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</si>
  <si>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</si>
  <si>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</si>
  <si>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</si>
  <si>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</si>
  <si>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</si>
  <si>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</si>
  <si>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</si>
  <si>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</si>
  <si>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</si>
  <si>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</si>
  <si>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</si>
  <si>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</si>
  <si>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</si>
  <si>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</si>
  <si>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</si>
  <si>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</si>
  <si>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</si>
  <si>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</si>
  <si>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</si>
  <si>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</si>
  <si>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</si>
  <si>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</si>
  <si>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</si>
  <si>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</si>
  <si>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</si>
  <si>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</si>
  <si>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</si>
  <si>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</si>
  <si>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</si>
  <si>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</si>
  <si>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</si>
  <si>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</si>
  <si>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</si>
  <si>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</si>
  <si>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</si>
  <si>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</si>
  <si>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</si>
  <si>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</si>
  <si>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</si>
  <si>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</si>
  <si>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</si>
  <si>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</si>
  <si>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</si>
  <si>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</si>
  <si>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</si>
  <si>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</si>
  <si>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</si>
  <si>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</si>
  <si>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</si>
  <si>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</si>
  <si>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</si>
  <si>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</si>
  <si>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</si>
  <si>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</si>
  <si>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</si>
  <si>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</si>
  <si>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</si>
  <si>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</si>
  <si>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</si>
  <si>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</si>
  <si>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</si>
  <si>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</si>
  <si>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</si>
  <si>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</si>
  <si>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</si>
  <si>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</si>
  <si>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</si>
  <si>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</si>
  <si>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</si>
  <si>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</si>
  <si>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</si>
  <si>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</si>
  <si>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</si>
  <si>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</si>
  <si>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</si>
  <si>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</si>
  <si>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</si>
  <si>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</si>
  <si>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</si>
  <si>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</si>
  <si>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</si>
  <si>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</si>
  <si>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</si>
  <si>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</si>
  <si>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</si>
  <si>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</si>
  <si>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</si>
  <si>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</si>
  <si>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</si>
  <si>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</si>
  <si>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</si>
  <si>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</si>
  <si>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</si>
  <si>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</si>
  <si>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</si>
  <si>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</si>
  <si>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</si>
  <si>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</si>
  <si>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</si>
  <si>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</si>
  <si>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</si>
  <si>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</si>
  <si>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</si>
  <si>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</si>
  <si>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</si>
  <si>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</si>
  <si>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</si>
  <si>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</si>
  <si>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</si>
  <si>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</si>
  <si>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</si>
  <si>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</si>
  <si>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</si>
  <si>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</si>
  <si>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</si>
  <si>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</si>
  <si>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</si>
  <si>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</si>
  <si>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</si>
  <si>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</si>
  <si>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</si>
  <si>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</si>
  <si>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</si>
  <si>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</si>
  <si>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</si>
  <si>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</si>
  <si>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</si>
  <si>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</si>
  <si>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</si>
  <si>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</si>
  <si>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</si>
  <si>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</si>
  <si>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</si>
  <si>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</si>
  <si>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</si>
  <si>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</si>
  <si>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</si>
  <si>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</si>
  <si>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</si>
  <si>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</si>
  <si>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</si>
  <si>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</si>
  <si>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</si>
  <si>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</si>
  <si>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</si>
  <si>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</si>
  <si>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</si>
  <si>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</si>
  <si>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</si>
  <si>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</si>
  <si>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</si>
  <si>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</si>
  <si>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</si>
  <si>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</si>
  <si>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</si>
  <si>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</si>
  <si>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</si>
  <si>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</si>
  <si>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</si>
  <si>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</si>
  <si>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</si>
  <si>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</si>
  <si>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</si>
  <si>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</si>
  <si>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</si>
  <si>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</si>
  <si>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</si>
  <si>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</si>
  <si>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</si>
  <si>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</si>
  <si>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</si>
  <si>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</si>
  <si>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</si>
  <si>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</si>
  <si>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</si>
  <si>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</si>
  <si>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</si>
  <si>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</si>
  <si>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</si>
  <si>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</si>
  <si>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</si>
  <si>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</si>
  <si>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</si>
  <si>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</si>
  <si>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</si>
  <si>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</si>
  <si>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</si>
  <si>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</si>
  <si>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</si>
  <si>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</si>
  <si>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</si>
  <si>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</si>
  <si>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</si>
  <si>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</si>
  <si>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</si>
  <si>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</si>
  <si>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</si>
  <si>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</si>
  <si>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</si>
  <si>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</si>
  <si>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</si>
  <si>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</si>
  <si>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</si>
  <si>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</si>
  <si>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</si>
  <si>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</si>
  <si>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</si>
  <si>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</si>
  <si>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</si>
  <si>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</si>
  <si>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</si>
  <si>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</si>
  <si>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</si>
  <si>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</si>
  <si>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</si>
  <si>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</si>
  <si>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</si>
  <si>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</si>
  <si>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</si>
  <si>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</si>
  <si>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</si>
  <si>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</si>
  <si>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</si>
  <si>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</si>
  <si>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</si>
  <si>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</si>
  <si>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</si>
  <si>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</si>
  <si>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</si>
  <si>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</si>
  <si>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</si>
  <si>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</si>
  <si>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</si>
  <si>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</si>
  <si>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</si>
  <si>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</si>
  <si>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</si>
  <si>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</si>
  <si>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</si>
  <si>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</si>
  <si>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</si>
  <si>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</si>
  <si>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</si>
  <si>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</si>
  <si>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</si>
  <si>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</si>
  <si>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</si>
  <si>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</si>
  <si>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</si>
  <si>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</si>
  <si>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</si>
  <si>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</si>
  <si>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</si>
  <si>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</si>
  <si>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</si>
  <si>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</si>
  <si>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</si>
  <si>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</si>
  <si>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</si>
  <si>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</si>
  <si>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</si>
  <si>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</si>
  <si>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</si>
  <si>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</si>
  <si>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</si>
  <si>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</si>
  <si>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</si>
  <si>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</si>
  <si>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</si>
  <si>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</si>
  <si>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</si>
  <si>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</si>
  <si>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</si>
  <si>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</si>
  <si>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</si>
  <si>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</si>
  <si>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</si>
  <si>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</si>
  <si>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</si>
  <si>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</si>
  <si>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</si>
  <si>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</si>
  <si>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</si>
  <si>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</si>
  <si>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</si>
  <si>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</si>
  <si>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</si>
  <si>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</si>
  <si>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</si>
  <si>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</si>
  <si>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</si>
  <si>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</si>
  <si>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</si>
  <si>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</si>
  <si>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</si>
  <si>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</si>
  <si>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</si>
  <si>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</si>
  <si>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</si>
  <si>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</si>
  <si>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</si>
  <si>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</si>
  <si>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</si>
  <si>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</si>
  <si>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</si>
  <si>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</si>
  <si>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</si>
  <si>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</si>
  <si>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</si>
  <si>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</si>
  <si>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</si>
  <si>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</si>
  <si>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</si>
  <si>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</si>
  <si>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</si>
  <si>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</si>
  <si>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</si>
  <si>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</si>
  <si>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</si>
  <si>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</si>
  <si>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</si>
  <si>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</si>
  <si>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</si>
  <si>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</si>
  <si>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</si>
  <si>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</si>
  <si>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</si>
  <si>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</si>
  <si>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</si>
  <si>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</si>
  <si>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</si>
  <si>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</si>
  <si>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</si>
  <si>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</si>
  <si>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</si>
  <si>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</si>
  <si>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</si>
  <si>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</si>
  <si>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</si>
  <si>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</si>
  <si>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</si>
  <si>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</si>
  <si>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</si>
  <si>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</si>
  <si>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</si>
  <si>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</si>
  <si>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</si>
  <si>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</si>
  <si>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</si>
  <si>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</si>
  <si>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</si>
  <si>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</si>
  <si>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</si>
  <si>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</si>
  <si>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</si>
  <si>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</si>
  <si>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</si>
  <si>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</si>
  <si>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</si>
  <si>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</si>
  <si>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</si>
  <si>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</si>
  <si>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</si>
  <si>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</si>
  <si>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</si>
  <si>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</si>
  <si>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</si>
  <si>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</si>
  <si>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</si>
  <si>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</si>
  <si>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</si>
  <si>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</si>
  <si>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</si>
  <si>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</si>
  <si>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</si>
  <si>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</si>
  <si>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</si>
  <si>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</si>
  <si>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</si>
  <si>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</si>
  <si>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</si>
  <si>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</si>
  <si>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</si>
  <si>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</si>
  <si>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</si>
  <si>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</si>
  <si>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</si>
  <si>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</si>
  <si>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</si>
  <si>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</si>
  <si>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</si>
  <si>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</si>
  <si>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</si>
  <si>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</si>
  <si>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</si>
  <si>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</si>
  <si>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</si>
  <si>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</si>
  <si>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</si>
  <si>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</si>
  <si>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</si>
  <si>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</si>
  <si>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</si>
  <si>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</si>
  <si>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</si>
  <si>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</si>
  <si>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</si>
  <si>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</si>
  <si>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</si>
  <si>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</si>
  <si>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</si>
  <si>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</si>
  <si>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</si>
  <si>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</si>
  <si>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</si>
  <si>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</si>
  <si>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</si>
  <si>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</si>
  <si>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</si>
  <si>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</si>
  <si>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</si>
  <si>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</si>
  <si>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</si>
  <si>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</si>
  <si>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</si>
  <si>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</si>
  <si>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</si>
  <si>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</si>
  <si>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</si>
  <si>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</si>
  <si>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</si>
  <si>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</si>
  <si>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</si>
  <si>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</si>
  <si>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</si>
  <si>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</si>
  <si>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</si>
  <si>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</si>
  <si>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</si>
  <si>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</si>
  <si>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</si>
  <si>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</si>
  <si>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</si>
  <si>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</si>
  <si>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</si>
  <si>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</si>
  <si>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</si>
  <si>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</si>
  <si>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</si>
  <si>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</si>
  <si>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</si>
  <si>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</si>
  <si>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</si>
  <si>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</si>
  <si>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</si>
  <si>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</si>
  <si>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</si>
  <si>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</si>
  <si>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</si>
  <si>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</si>
  <si>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</si>
  <si>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</si>
  <si>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</si>
  <si>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</si>
  <si>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</si>
  <si>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</si>
  <si>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</si>
  <si>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</si>
  <si>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</si>
  <si>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</si>
  <si>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</si>
  <si>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</si>
  <si>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</si>
  <si>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</si>
  <si>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</si>
  <si>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</si>
  <si>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</si>
  <si>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</si>
  <si>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</si>
  <si>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</si>
  <si>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</si>
  <si>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</si>
  <si>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</si>
  <si>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</si>
  <si>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</si>
  <si>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</si>
  <si>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</si>
  <si>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</si>
  <si>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</si>
  <si>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</si>
  <si>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</si>
  <si>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</si>
  <si>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</si>
  <si>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</si>
  <si>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</si>
  <si>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</si>
  <si>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</si>
  <si>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</si>
  <si>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</si>
  <si>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</si>
  <si>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</si>
  <si>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</si>
  <si>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</si>
  <si>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</si>
  <si>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</si>
  <si>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</si>
  <si>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</si>
  <si>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</si>
  <si>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</si>
  <si>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</si>
  <si>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</si>
  <si>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</si>
  <si>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</si>
  <si>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</si>
  <si>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</si>
  <si>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</si>
  <si>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</si>
  <si>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</si>
  <si>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</si>
  <si>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</si>
  <si>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</si>
  <si>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</si>
  <si>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</si>
  <si>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</si>
  <si>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</si>
  <si>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</si>
  <si>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</si>
  <si>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</si>
  <si>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</si>
  <si>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</si>
  <si>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</si>
  <si>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</si>
  <si>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</si>
  <si>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</si>
  <si>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</si>
  <si>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</si>
  <si>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</si>
  <si>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</si>
  <si>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</si>
  <si>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</si>
  <si>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</si>
  <si>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</si>
  <si>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</si>
  <si>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</si>
  <si>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</si>
  <si>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</si>
  <si>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</si>
  <si>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</si>
  <si>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</si>
  <si>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</si>
  <si>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</si>
  <si>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</si>
  <si>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</si>
  <si>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</si>
  <si>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</si>
  <si>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</si>
  <si>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</si>
  <si>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</si>
  <si>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</si>
  <si>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</si>
  <si>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</si>
  <si>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</si>
  <si>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</si>
  <si>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</si>
  <si>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</si>
  <si>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</si>
  <si>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</si>
  <si>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</si>
  <si>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</si>
  <si>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</si>
  <si>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</si>
  <si>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</si>
  <si>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</si>
  <si>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</si>
  <si>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</si>
  <si>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</si>
  <si>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</si>
  <si>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</si>
  <si>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</si>
  <si>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</si>
  <si>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</si>
  <si>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</si>
  <si>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</si>
  <si>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</si>
  <si>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</si>
  <si>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</si>
  <si>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</si>
  <si>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</si>
  <si>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</si>
  <si>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</si>
  <si>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</si>
  <si>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</si>
  <si>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</si>
  <si>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</si>
  <si>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</si>
  <si>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</si>
  <si>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</si>
  <si>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</si>
  <si>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</si>
  <si>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</si>
  <si>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</si>
  <si>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</si>
  <si>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</si>
  <si>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</si>
  <si>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</si>
  <si>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</si>
  <si>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</si>
  <si>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</si>
  <si>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</si>
  <si>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</si>
  <si>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</si>
  <si>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</si>
  <si>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</si>
  <si>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</si>
  <si>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</si>
  <si>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</si>
  <si>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</si>
  <si>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</si>
  <si>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</si>
  <si>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</si>
  <si>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</si>
  <si>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</si>
  <si>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</si>
  <si>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</si>
  <si>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</si>
  <si>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</si>
  <si>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</si>
  <si>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</si>
  <si>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</si>
  <si>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</si>
  <si>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</si>
  <si>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</si>
  <si>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</si>
  <si>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</si>
  <si>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</si>
  <si>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</si>
  <si>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</si>
  <si>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</si>
  <si>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</si>
  <si>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</si>
  <si>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</si>
  <si>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</si>
  <si>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</si>
  <si>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</si>
  <si>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</si>
  <si>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</si>
  <si>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</si>
  <si>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</si>
  <si>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</si>
  <si>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</si>
  <si>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</si>
  <si>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</si>
  <si>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</si>
  <si>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</si>
  <si>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</si>
  <si>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</si>
  <si>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</si>
  <si>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</si>
  <si>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</si>
  <si>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</si>
  <si>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</si>
  <si>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</si>
  <si>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</si>
  <si>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</si>
  <si>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</si>
  <si>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</si>
  <si>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</si>
  <si>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</si>
  <si>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</si>
  <si>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</si>
  <si>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</si>
  <si>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</si>
  <si>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</si>
  <si>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</si>
  <si>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</si>
  <si>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</si>
  <si>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</si>
  <si>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</si>
  <si>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</si>
  <si>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</si>
  <si>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</si>
  <si>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</si>
  <si>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</si>
  <si>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</si>
  <si>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</si>
  <si>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</si>
  <si>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</si>
  <si>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</si>
  <si>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</si>
  <si>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</si>
  <si>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</si>
  <si>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</si>
  <si>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</si>
  <si>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</si>
  <si>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</si>
  <si>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</si>
  <si>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</si>
  <si>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</si>
  <si>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</si>
  <si>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</si>
  <si>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</si>
  <si>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</si>
  <si>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</si>
  <si>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</si>
  <si>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</si>
  <si>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</si>
  <si>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</si>
  <si>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</si>
  <si>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</si>
  <si>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</si>
  <si>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</si>
  <si>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</si>
  <si>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</si>
  <si>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</si>
  <si>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</si>
  <si>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</si>
  <si>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</si>
  <si>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</si>
  <si>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</si>
  <si>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</si>
  <si>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</si>
  <si>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</si>
  <si>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</si>
  <si>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</si>
  <si>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</si>
  <si>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</si>
  <si>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</si>
  <si>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</si>
  <si>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</si>
  <si>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</si>
  <si>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</si>
  <si>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</si>
  <si>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</si>
  <si>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</si>
  <si>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</si>
  <si>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</si>
  <si>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</si>
  <si>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</si>
  <si>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</si>
  <si>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</si>
  <si>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</si>
  <si>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</si>
  <si>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</si>
  <si>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</si>
  <si>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</si>
  <si>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</si>
  <si>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</si>
  <si>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</si>
  <si>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</si>
  <si>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</si>
  <si>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</si>
  <si>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</si>
  <si>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</si>
  <si>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</si>
  <si>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</si>
  <si>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</si>
  <si>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</si>
  <si>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</si>
  <si>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</si>
  <si>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</si>
  <si>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</si>
  <si>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</si>
  <si>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</si>
  <si>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</si>
  <si>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</si>
  <si>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</si>
  <si>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</si>
  <si>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</si>
  <si>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</si>
  <si>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</si>
  <si>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</si>
  <si>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</si>
  <si>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</si>
  <si>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</si>
  <si>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</si>
  <si>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</si>
  <si>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</si>
  <si>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</si>
  <si>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</si>
  <si>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</si>
  <si>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</si>
  <si>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</si>
  <si>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</si>
  <si>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</si>
  <si>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</si>
  <si>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</si>
  <si>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</si>
  <si>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</si>
  <si>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</si>
  <si>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</si>
  <si>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</si>
  <si>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</si>
  <si>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</si>
  <si>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</si>
  <si>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</si>
  <si>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</si>
  <si>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</si>
  <si>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</si>
  <si>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</si>
  <si>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</si>
  <si>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</si>
  <si>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</si>
  <si>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</si>
  <si>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</si>
  <si>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</si>
  <si>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</si>
  <si>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</si>
  <si>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</si>
  <si>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</si>
  <si>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</si>
  <si>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</si>
  <si>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</si>
  <si>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</si>
  <si>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</si>
  <si>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</si>
  <si>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</si>
  <si>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</si>
  <si>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</si>
  <si>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</si>
  <si>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</si>
  <si>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</si>
  <si>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</si>
  <si>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</si>
  <si>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</si>
  <si>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</si>
  <si>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</si>
  <si>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</si>
  <si>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</si>
  <si>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</si>
  <si>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</si>
  <si>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</si>
  <si>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</si>
  <si>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</si>
  <si>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</si>
  <si>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</si>
  <si>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</si>
  <si>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</si>
  <si>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</si>
  <si>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</si>
  <si>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</si>
  <si>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</si>
  <si>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</si>
  <si>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</si>
  <si>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</si>
  <si>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</si>
  <si>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</si>
  <si>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</si>
  <si>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</si>
  <si>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</si>
  <si>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</si>
  <si>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</si>
  <si>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</si>
  <si>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</si>
  <si>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</si>
  <si>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</si>
  <si>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</si>
  <si>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</si>
  <si>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</si>
  <si>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</si>
  <si>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</si>
  <si>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</si>
  <si>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</si>
  <si>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</si>
  <si>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</si>
  <si>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</si>
  <si>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</si>
  <si>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</si>
  <si>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</si>
  <si>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</si>
  <si>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</si>
  <si>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</si>
  <si>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</si>
  <si>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</si>
  <si>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</si>
  <si>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</si>
  <si>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</si>
  <si>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</si>
  <si>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</si>
  <si>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</si>
  <si>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</si>
  <si>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</si>
  <si>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</si>
  <si>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</si>
  <si>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</si>
  <si>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</si>
  <si>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</si>
  <si>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</si>
  <si>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</si>
  <si>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</si>
  <si>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</si>
  <si>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</si>
  <si>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</si>
  <si>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</si>
  <si>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</si>
  <si>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</si>
  <si>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</si>
  <si>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</si>
  <si>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</si>
  <si>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</si>
  <si>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</si>
  <si>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</si>
  <si>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</si>
  <si>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</si>
  <si>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</si>
  <si>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</si>
  <si>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</si>
  <si>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</si>
  <si>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</si>
  <si>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</si>
  <si>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</si>
  <si>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</si>
  <si>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</si>
  <si>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</si>
  <si>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</si>
  <si>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</si>
  <si>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</si>
  <si>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</si>
  <si>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</si>
  <si>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</si>
  <si>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</si>
  <si>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</si>
  <si>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</si>
  <si>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</si>
  <si>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</si>
  <si>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</si>
  <si>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</si>
  <si>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</si>
  <si>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</si>
  <si>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</si>
  <si>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</si>
  <si>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</si>
  <si>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</si>
  <si>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</si>
  <si>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</si>
  <si>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</si>
  <si>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</si>
  <si>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</si>
  <si>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</si>
  <si>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</si>
  <si>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</si>
  <si>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</si>
  <si>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</si>
  <si>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</si>
  <si>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</si>
  <si>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</si>
  <si>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</si>
  <si>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</si>
  <si>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</si>
  <si>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</si>
  <si>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</si>
  <si>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</si>
  <si>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</si>
  <si>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</si>
  <si>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</si>
  <si>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</si>
  <si>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</si>
  <si>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</si>
  <si>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</si>
  <si>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</si>
  <si>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</si>
  <si>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</si>
  <si>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</si>
  <si>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</si>
  <si>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</si>
  <si>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</si>
  <si>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</si>
  <si>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</si>
  <si>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</si>
  <si>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</si>
  <si>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</si>
  <si>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</si>
  <si>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</si>
  <si>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</si>
  <si>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</si>
  <si>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</si>
  <si>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</si>
  <si>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</si>
  <si>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</si>
  <si>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</si>
  <si>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</si>
  <si>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</si>
  <si>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</si>
  <si>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</si>
  <si>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</si>
  <si>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</si>
  <si>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</si>
  <si>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</si>
  <si>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</si>
  <si>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</si>
  <si>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</si>
  <si>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</si>
  <si>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</si>
  <si>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</si>
  <si>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</si>
  <si>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</si>
  <si>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</si>
  <si>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</si>
  <si>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</si>
  <si>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</si>
  <si>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</si>
  <si>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</si>
  <si>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</si>
  <si>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</si>
  <si>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</si>
  <si>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</si>
  <si>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</si>
  <si>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</si>
  <si>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</si>
  <si>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</si>
  <si>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</si>
  <si>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</si>
  <si>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</si>
  <si>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</si>
  <si>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</si>
  <si>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</si>
  <si>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</si>
  <si>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</si>
  <si>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</si>
  <si>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</si>
  <si>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</si>
  <si>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</si>
  <si>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</si>
  <si>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</si>
  <si>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</si>
  <si>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</si>
  <si>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</si>
  <si>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</si>
  <si>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</si>
  <si>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</si>
  <si>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</si>
  <si>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</si>
  <si>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</si>
  <si>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</si>
  <si>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</si>
  <si>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</si>
  <si>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</si>
  <si>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</si>
  <si>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</si>
  <si>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</si>
  <si>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</si>
  <si>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</si>
  <si>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</si>
  <si>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</si>
  <si>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</si>
  <si>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</si>
  <si>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</si>
  <si>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</si>
  <si>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</si>
  <si>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</si>
  <si>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</si>
  <si>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</si>
  <si>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</si>
  <si>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</si>
  <si>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</si>
  <si>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</si>
  <si>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</si>
  <si>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</si>
  <si>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</si>
  <si>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</si>
  <si>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</si>
  <si>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</si>
  <si>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</si>
  <si>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</si>
  <si>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</si>
  <si>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</si>
  <si>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</si>
  <si>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</si>
  <si>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</si>
  <si>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</si>
  <si>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</si>
  <si>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</si>
  <si>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</si>
  <si>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</si>
  <si>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</si>
  <si>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</si>
  <si>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</si>
  <si>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</si>
  <si>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</si>
  <si>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</si>
  <si>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</si>
  <si>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</si>
  <si>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</si>
  <si>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</si>
  <si>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</si>
  <si>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</si>
  <si>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</si>
  <si>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</si>
  <si>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</si>
  <si>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</si>
  <si>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</si>
  <si>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</si>
  <si>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</si>
  <si>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</si>
  <si>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</si>
  <si>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</si>
  <si>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</si>
  <si>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</si>
  <si>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</si>
  <si>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</si>
  <si>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</si>
  <si>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</si>
  <si>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</si>
  <si>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</si>
  <si>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</si>
  <si>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</si>
  <si>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</si>
  <si>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</si>
  <si>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</si>
  <si>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</si>
  <si>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</si>
  <si>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</si>
  <si>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</si>
  <si>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</si>
  <si>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</si>
  <si>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</si>
  <si>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</si>
  <si>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</si>
  <si>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</si>
  <si>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</si>
  <si>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</si>
  <si>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</si>
  <si>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</si>
  <si>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</si>
  <si>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</si>
  <si>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</si>
  <si>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</si>
  <si>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</si>
  <si>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</si>
  <si>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</si>
  <si>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</si>
  <si>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</si>
  <si>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</si>
  <si>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</si>
  <si>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</si>
  <si>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</si>
  <si>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</si>
  <si>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</si>
  <si>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</si>
  <si>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</si>
  <si>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</si>
  <si>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</si>
  <si>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</si>
  <si>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</si>
  <si>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</si>
  <si>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</si>
  <si>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</si>
  <si>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</si>
  <si>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</si>
  <si>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</si>
  <si>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</si>
  <si>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</si>
  <si>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</si>
  <si>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</si>
  <si>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</si>
  <si>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</si>
  <si>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</si>
  <si>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</si>
  <si>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</si>
  <si>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</si>
  <si>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</si>
  <si>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</si>
  <si>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</si>
  <si>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</si>
  <si>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</si>
  <si>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</si>
  <si>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</si>
  <si>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</si>
  <si>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</si>
  <si>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</si>
  <si>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</si>
  <si>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</si>
  <si>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</si>
  <si>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</si>
  <si>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</si>
  <si>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</si>
  <si>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</si>
  <si>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</si>
  <si>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</si>
  <si>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</si>
  <si>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</si>
  <si>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</si>
  <si>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</si>
  <si>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</si>
  <si>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</si>
  <si>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</si>
  <si>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</si>
  <si>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</si>
  <si>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</si>
  <si>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</si>
  <si>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</si>
  <si>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</si>
  <si>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</si>
  <si>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</si>
  <si>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</si>
  <si>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</si>
  <si>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</si>
  <si>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</si>
  <si>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</si>
  <si>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</si>
  <si>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</si>
  <si>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</si>
  <si>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</si>
  <si>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</si>
  <si>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</si>
  <si>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</si>
  <si>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</si>
  <si>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</si>
  <si>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</si>
  <si>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</si>
  <si>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</si>
  <si>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</si>
  <si>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</si>
  <si>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</si>
  <si>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</si>
  <si>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</si>
  <si>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</si>
  <si>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</si>
  <si>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</si>
  <si>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</si>
  <si>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</si>
  <si>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</si>
  <si>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</si>
  <si>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</si>
  <si>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</si>
  <si>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</si>
  <si>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</si>
  <si>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</si>
  <si>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</si>
  <si>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</si>
  <si>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</si>
  <si>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</si>
  <si>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</si>
  <si>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</si>
  <si>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</si>
  <si>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</si>
  <si>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</si>
  <si>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</si>
  <si>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</si>
  <si>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</si>
  <si>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</si>
  <si>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</si>
  <si>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</si>
  <si>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</si>
  <si>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</si>
  <si>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</si>
  <si>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</si>
  <si>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</si>
  <si>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</si>
  <si>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</si>
  <si>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</si>
  <si>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</si>
  <si>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</si>
  <si>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</si>
  <si>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</si>
  <si>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</si>
  <si>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</si>
  <si>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</si>
  <si>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</si>
  <si>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</si>
  <si>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</si>
  <si>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</si>
  <si>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</si>
  <si>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</si>
  <si>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</si>
  <si>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</si>
  <si>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</si>
  <si>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</si>
  <si>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</si>
  <si>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</si>
  <si>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</si>
  <si>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</si>
  <si>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</si>
  <si>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</si>
  <si>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</si>
  <si>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</si>
  <si>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</si>
  <si>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</si>
  <si>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</si>
  <si>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</si>
  <si>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</si>
  <si>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</si>
  <si>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</si>
  <si>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</si>
  <si>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</si>
  <si>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</si>
  <si>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</si>
  <si>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</si>
  <si>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</si>
  <si>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</si>
  <si>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</si>
  <si>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</si>
  <si>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</si>
  <si>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</si>
  <si>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</si>
  <si>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</si>
  <si>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</si>
  <si>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</si>
  <si>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</si>
  <si>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</si>
  <si>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</si>
  <si>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</si>
  <si>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</si>
  <si>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</si>
  <si>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</si>
  <si>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</si>
  <si>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</si>
  <si>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</si>
  <si>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</si>
  <si>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</si>
  <si>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</si>
  <si>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</si>
  <si>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</si>
  <si>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</si>
  <si>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</si>
  <si>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</si>
  <si>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</si>
  <si>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</si>
  <si>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</si>
  <si>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</si>
  <si>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</si>
  <si>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</si>
  <si>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</si>
  <si>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</si>
  <si>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</si>
  <si>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</si>
  <si>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</si>
  <si>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</si>
  <si>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</si>
  <si>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</si>
  <si>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</si>
  <si>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</si>
  <si>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</si>
  <si>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</si>
  <si>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</si>
  <si>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</si>
  <si>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</si>
  <si>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</si>
  <si>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</si>
  <si>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</si>
  <si>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</si>
  <si>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</si>
  <si>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</si>
  <si>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</si>
  <si>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</si>
  <si>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</si>
  <si>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</si>
  <si>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</si>
  <si>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</si>
  <si>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</si>
  <si>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</si>
  <si>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</si>
  <si>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</si>
  <si>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</si>
  <si>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</si>
  <si>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</si>
  <si>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</si>
  <si>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</si>
  <si>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</si>
  <si>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</si>
  <si>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</si>
  <si>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</si>
  <si>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</si>
  <si>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</si>
  <si>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</si>
  <si>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</si>
  <si>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</si>
  <si>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</si>
  <si>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</si>
  <si>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</si>
  <si>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</si>
  <si>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</si>
  <si>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</si>
  <si>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</si>
  <si>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</si>
  <si>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</si>
  <si>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</si>
  <si>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</si>
  <si>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</si>
  <si>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</si>
  <si>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</si>
  <si>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</si>
  <si>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</si>
  <si>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</si>
  <si>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</si>
  <si>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</si>
  <si>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</si>
  <si>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</si>
  <si>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</si>
  <si>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</si>
  <si>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</si>
  <si>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</si>
  <si>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</si>
  <si>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</si>
  <si>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</si>
  <si>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</si>
  <si>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</si>
  <si>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</si>
  <si>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</si>
  <si>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</si>
  <si>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</si>
  <si>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</si>
  <si>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</si>
  <si>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</si>
  <si>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</si>
  <si>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</si>
  <si>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</si>
  <si>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</si>
  <si>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</si>
  <si>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</si>
  <si>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</si>
  <si>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</si>
  <si>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</si>
  <si>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</si>
  <si>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</si>
  <si>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</si>
  <si>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</si>
  <si>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</si>
  <si>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</si>
  <si>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</si>
  <si>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</si>
  <si>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</si>
  <si>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</si>
  <si>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</si>
  <si>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</si>
  <si>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</si>
  <si>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</si>
  <si>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</si>
  <si>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</si>
  <si>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</si>
  <si>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</si>
  <si>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</si>
  <si>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</si>
  <si>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</si>
  <si>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</si>
  <si>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</si>
  <si>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</si>
  <si>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</si>
  <si>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</si>
  <si>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</si>
  <si>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</si>
  <si>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</si>
  <si>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</si>
  <si>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</si>
  <si>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</si>
  <si>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</si>
  <si>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</si>
  <si>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</si>
  <si>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</si>
  <si>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</si>
  <si>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</si>
  <si>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</si>
  <si>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</si>
  <si>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</si>
  <si>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</si>
  <si>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</si>
  <si>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</si>
  <si>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</si>
  <si>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</si>
  <si>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</si>
  <si>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</si>
  <si>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</si>
  <si>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</si>
  <si>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</si>
  <si>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</si>
  <si>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</si>
  <si>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</si>
  <si>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</si>
  <si>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</si>
  <si>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</si>
  <si>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</si>
  <si>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</si>
  <si>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</si>
  <si>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</si>
  <si>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</si>
  <si>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</si>
  <si>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</si>
  <si>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</si>
  <si>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</si>
  <si>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</si>
  <si>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</si>
  <si>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</si>
  <si>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</si>
  <si>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</si>
  <si>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</si>
  <si>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</si>
  <si>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</si>
  <si>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</si>
  <si>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</si>
  <si>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</si>
  <si>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</si>
  <si>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</si>
  <si>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</si>
  <si>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</si>
  <si>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</si>
  <si>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</si>
  <si>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</si>
  <si>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</si>
  <si>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</si>
  <si>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</si>
  <si>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</si>
  <si>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</si>
  <si>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</si>
  <si>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</si>
  <si>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</si>
  <si>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</si>
  <si>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</si>
  <si>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</si>
  <si>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</si>
  <si>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</si>
  <si>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</si>
  <si>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</si>
  <si>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</si>
  <si>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</si>
  <si>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</si>
  <si>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</si>
  <si>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</si>
  <si>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</si>
  <si>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</si>
  <si>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</si>
  <si>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</si>
  <si>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</si>
  <si>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</si>
  <si>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</si>
  <si>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</si>
  <si>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</si>
  <si>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</si>
  <si>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</si>
  <si>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</si>
  <si>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</si>
  <si>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</si>
  <si>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</si>
  <si>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</si>
  <si>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</si>
  <si>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</si>
  <si>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</si>
  <si>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</si>
  <si>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</si>
  <si>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</si>
  <si>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</si>
  <si>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</si>
  <si>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</si>
  <si>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</si>
  <si>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</si>
  <si>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</si>
  <si>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</si>
  <si>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</si>
  <si>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</si>
  <si>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</si>
  <si>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</si>
  <si>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</si>
  <si>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</si>
  <si>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</si>
  <si>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</si>
  <si>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</si>
  <si>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</si>
  <si>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</si>
  <si>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</si>
  <si>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</si>
  <si>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</si>
  <si>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</si>
  <si>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</si>
  <si>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</si>
  <si>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</si>
  <si>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</si>
  <si>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</si>
  <si>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</si>
  <si>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</si>
  <si>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</si>
  <si>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</si>
  <si>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</si>
  <si>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</si>
  <si>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</si>
  <si>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</si>
  <si>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</si>
  <si>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</si>
  <si>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</si>
  <si>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</si>
  <si>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</si>
  <si>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</si>
  <si>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</si>
  <si>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</si>
  <si>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</si>
  <si>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</si>
  <si>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</si>
  <si>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</si>
  <si>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</si>
  <si>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</si>
  <si>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</si>
  <si>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</si>
  <si>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</si>
  <si>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</si>
  <si>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</si>
  <si>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</si>
  <si>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</si>
  <si>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</si>
  <si>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</si>
  <si>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</si>
  <si>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</si>
  <si>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</si>
  <si>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</si>
  <si>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</si>
  <si>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</si>
  <si>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</si>
  <si>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</si>
  <si>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</si>
  <si>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</si>
  <si>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</si>
  <si>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</si>
  <si>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</si>
  <si>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</si>
  <si>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</si>
  <si>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</si>
  <si>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</si>
  <si>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</si>
  <si>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</si>
  <si>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</si>
  <si>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</si>
  <si>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</si>
  <si>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</si>
  <si>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</si>
  <si>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</si>
  <si>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</si>
  <si>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</si>
  <si>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</si>
  <si>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</si>
  <si>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</si>
  <si>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</si>
  <si>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</si>
  <si>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</si>
  <si>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</si>
  <si>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</si>
  <si>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</si>
  <si>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</si>
  <si>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</si>
  <si>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</si>
  <si>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</si>
  <si>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</si>
  <si>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</si>
  <si>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</si>
  <si>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</si>
  <si>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</si>
  <si>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</si>
  <si>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</si>
  <si>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</si>
  <si>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</si>
  <si>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</si>
  <si>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</si>
  <si>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</si>
  <si>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</si>
  <si>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</si>
  <si>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</si>
  <si>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</si>
  <si>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</si>
  <si>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</si>
  <si>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</si>
  <si>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</si>
  <si>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</si>
  <si>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</si>
  <si>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</si>
  <si>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</si>
  <si>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</si>
  <si>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</si>
  <si>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</si>
  <si>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</si>
  <si>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</si>
  <si>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</si>
  <si>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</si>
  <si>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</si>
  <si>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</si>
  <si>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</si>
  <si>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</si>
  <si>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</si>
  <si>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</si>
  <si>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</si>
  <si>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</si>
  <si>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</si>
  <si>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</si>
  <si>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</si>
  <si>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</si>
  <si>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</si>
  <si>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</si>
  <si>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</si>
  <si>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</si>
  <si>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</si>
  <si>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</si>
  <si>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</si>
  <si>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</si>
  <si>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</si>
  <si>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</si>
  <si>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</si>
  <si>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</si>
  <si>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</si>
  <si>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</si>
  <si>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</si>
  <si>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</si>
  <si>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</si>
  <si>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</si>
  <si>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</si>
  <si>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</si>
  <si>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</si>
  <si>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</si>
  <si>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</si>
  <si>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</si>
  <si>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</si>
  <si>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</si>
  <si>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</si>
  <si>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</si>
  <si>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</si>
  <si>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</si>
  <si>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</si>
  <si>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</si>
  <si>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</si>
  <si>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</si>
  <si>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</si>
  <si>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</si>
  <si>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</si>
  <si>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</si>
  <si>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</si>
  <si>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</si>
  <si>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</si>
  <si>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</si>
  <si>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</si>
  <si>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</si>
  <si>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</si>
  <si>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</si>
  <si>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</si>
  <si>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</si>
  <si>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</si>
  <si>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</si>
  <si>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</si>
  <si>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</si>
  <si>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</si>
  <si>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</si>
  <si>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</si>
  <si>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</si>
  <si>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</si>
  <si>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</si>
  <si>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</si>
  <si>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</si>
  <si>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</si>
  <si>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</si>
  <si>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</si>
  <si>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</si>
  <si>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</si>
  <si>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</si>
  <si>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</si>
  <si>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</si>
  <si>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</si>
  <si>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</si>
  <si>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</si>
  <si>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</si>
  <si>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</si>
  <si>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</si>
  <si>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</si>
  <si>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</si>
  <si>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</si>
  <si>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</si>
  <si>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</si>
  <si>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</si>
  <si>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</si>
  <si>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</si>
  <si>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</si>
  <si>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</si>
  <si>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</si>
  <si>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</si>
  <si>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</si>
  <si>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</si>
  <si>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</si>
  <si>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</si>
  <si>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</si>
  <si>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</si>
  <si>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</si>
  <si>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</si>
  <si>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</si>
  <si>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</si>
  <si>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</si>
  <si>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</si>
  <si>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</si>
  <si>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</si>
  <si>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</si>
  <si>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</si>
  <si>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</si>
  <si>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</si>
  <si>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</si>
  <si>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</si>
  <si>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</si>
  <si>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</si>
  <si>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</si>
  <si>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</si>
  <si>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</si>
  <si>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</si>
  <si>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</si>
  <si>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</si>
  <si>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</si>
  <si>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</si>
  <si>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</si>
  <si>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</si>
  <si>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</si>
  <si>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</si>
  <si>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</si>
  <si>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</si>
  <si>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</si>
  <si>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</si>
  <si>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</si>
  <si>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</si>
  <si>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</si>
  <si>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</si>
  <si>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</si>
  <si>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</si>
  <si>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</si>
  <si>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</si>
  <si>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</si>
  <si>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</si>
  <si>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</si>
  <si>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</si>
  <si>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</si>
  <si>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</si>
  <si>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</si>
  <si>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</si>
  <si>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</si>
  <si>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</si>
  <si>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</si>
  <si>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</si>
  <si>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</si>
  <si>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</si>
  <si>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</si>
  <si>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</si>
  <si>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</si>
  <si>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</si>
  <si>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</si>
  <si>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</si>
  <si>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</si>
  <si>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</si>
  <si>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</si>
  <si>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</si>
  <si>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</si>
  <si>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</si>
  <si>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</si>
  <si>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</si>
  <si>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</si>
  <si>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</si>
  <si>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</si>
  <si>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</si>
  <si>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</si>
  <si>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</si>
  <si>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</si>
  <si>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</si>
  <si>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</si>
  <si>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</si>
  <si>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</si>
  <si>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</si>
  <si>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</si>
  <si>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</si>
  <si>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</si>
  <si>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</si>
  <si>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</si>
  <si>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</si>
  <si>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</si>
  <si>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</si>
  <si>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</si>
  <si>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</si>
  <si>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</si>
  <si>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</si>
  <si>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</si>
  <si>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</si>
  <si>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</si>
  <si>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</si>
  <si>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</si>
  <si>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</si>
  <si>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</si>
  <si>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</si>
  <si>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</si>
  <si>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</si>
  <si>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</si>
  <si>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</si>
  <si>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</si>
  <si>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</si>
  <si>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</si>
  <si>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</si>
  <si>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</si>
  <si>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</si>
  <si>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</si>
  <si>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</si>
  <si>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</si>
  <si>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</si>
  <si>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</si>
  <si>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</si>
  <si>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</si>
  <si>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</si>
  <si>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</si>
  <si>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</si>
  <si>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</si>
  <si>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</si>
  <si>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</si>
  <si>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</si>
  <si>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</si>
  <si>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</si>
  <si>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</si>
  <si>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</si>
  <si>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</si>
  <si>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</si>
  <si>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</si>
  <si>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</si>
  <si>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</si>
  <si>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</si>
  <si>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</si>
  <si>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</si>
  <si>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</si>
  <si>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</si>
  <si>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</si>
  <si>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</si>
  <si>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</si>
  <si>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</si>
  <si>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</si>
  <si>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</si>
  <si>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</si>
  <si>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</si>
  <si>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</si>
  <si>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</si>
  <si>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</si>
  <si>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</si>
  <si>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</si>
  <si>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</si>
  <si>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</si>
  <si>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</si>
  <si>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</si>
  <si>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</si>
  <si>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</si>
  <si>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</si>
  <si>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</si>
  <si>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</si>
  <si>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</si>
  <si>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</si>
  <si>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</si>
  <si>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</si>
  <si>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</si>
  <si>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</si>
  <si>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</si>
  <si>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</si>
  <si>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</si>
  <si>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</si>
  <si>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</si>
  <si>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</si>
  <si>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</si>
  <si>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</si>
  <si>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</si>
  <si>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</si>
  <si>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</si>
  <si>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</si>
  <si>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</si>
  <si>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</si>
  <si>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</si>
  <si>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</si>
  <si>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</si>
  <si>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</si>
  <si>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</si>
  <si>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</si>
  <si>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</si>
  <si>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</si>
  <si>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</si>
  <si>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</si>
  <si>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</si>
  <si>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</si>
  <si>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</si>
  <si>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</si>
  <si>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</si>
  <si>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</si>
  <si>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</si>
  <si>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</si>
  <si>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</si>
  <si>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</si>
  <si>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</si>
  <si>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</si>
  <si>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</si>
  <si>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</si>
  <si>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</si>
  <si>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</si>
  <si>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</si>
  <si>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</si>
  <si>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</si>
  <si>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</si>
  <si>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</si>
  <si>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</si>
  <si>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</si>
  <si>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</si>
  <si>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</si>
  <si>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</si>
  <si>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</si>
  <si>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</si>
  <si>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</si>
  <si>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</si>
  <si>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</si>
  <si>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</si>
  <si>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</si>
  <si>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</si>
  <si>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</si>
  <si>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</si>
  <si>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</si>
  <si>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</si>
  <si>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</si>
  <si>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</si>
  <si>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</si>
  <si>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</si>
  <si>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</si>
  <si>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</si>
  <si>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</si>
  <si>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</si>
  <si>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</si>
  <si>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</si>
  <si>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</si>
  <si>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</si>
  <si>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</si>
  <si>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</si>
  <si>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</si>
  <si>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</si>
  <si>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</si>
  <si>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</si>
  <si>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</si>
  <si>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</si>
  <si>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</si>
  <si>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</si>
  <si>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</si>
  <si>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</si>
  <si>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</si>
  <si>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</si>
  <si>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</si>
  <si>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</si>
  <si>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</si>
  <si>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</si>
  <si>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</si>
  <si>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</si>
  <si>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</si>
  <si>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</si>
  <si>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</si>
  <si>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</si>
  <si>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</si>
  <si>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</si>
  <si>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</si>
  <si>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</si>
  <si>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</si>
  <si>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</si>
  <si>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</si>
  <si>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</si>
  <si>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</si>
  <si>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</si>
  <si>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</si>
  <si>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</si>
  <si>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</si>
  <si>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</si>
  <si>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</si>
  <si>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</si>
  <si>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</si>
  <si>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</si>
  <si>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</si>
  <si>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</si>
  <si>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</si>
  <si>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</si>
  <si>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</si>
  <si>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</si>
  <si>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</si>
  <si>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</si>
  <si>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</si>
  <si>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</si>
  <si>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</si>
  <si>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</si>
  <si>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</si>
  <si>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</si>
  <si>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</si>
  <si>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</si>
  <si>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</si>
  <si>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</si>
  <si>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</si>
  <si>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</si>
  <si>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</si>
  <si>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</si>
  <si>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</si>
  <si>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</si>
  <si>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</si>
  <si>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</si>
  <si>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</si>
  <si>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</si>
  <si>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</si>
  <si>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</si>
  <si>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</si>
  <si>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</si>
  <si>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</si>
  <si>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</si>
  <si>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</si>
  <si>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</si>
  <si>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</si>
  <si>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</si>
  <si>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</si>
  <si>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</si>
  <si>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</si>
  <si>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</si>
  <si>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</si>
  <si>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</si>
  <si>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</si>
  <si>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</si>
  <si>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</si>
  <si>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</si>
  <si>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</si>
  <si>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</si>
  <si>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</si>
  <si>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</si>
  <si>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</si>
  <si>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</si>
  <si>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</si>
  <si>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</si>
  <si>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</si>
  <si>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</si>
  <si>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</si>
  <si>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</si>
  <si>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</si>
  <si>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</si>
  <si>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</si>
  <si>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</si>
  <si>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</si>
  <si>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</si>
  <si>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</si>
  <si>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</si>
  <si>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</si>
  <si>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</si>
  <si>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</si>
  <si>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</si>
  <si>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</si>
  <si>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</si>
  <si>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</si>
  <si>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</si>
  <si>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</si>
  <si>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</si>
  <si>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</si>
  <si>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</si>
  <si>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</si>
  <si>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</si>
  <si>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</si>
  <si>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</si>
  <si>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</si>
  <si>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</si>
  <si>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</si>
  <si>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</si>
  <si>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</si>
  <si>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</si>
  <si>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</si>
  <si>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</si>
  <si>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</si>
  <si>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</si>
  <si>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</si>
  <si>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</si>
  <si>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</si>
  <si>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</si>
  <si>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</si>
  <si>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</si>
  <si>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</si>
  <si>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</si>
  <si>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</si>
  <si>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</si>
  <si>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</si>
  <si>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</si>
  <si>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</si>
  <si>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</si>
  <si>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</si>
  <si>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</si>
  <si>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</si>
  <si>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</si>
  <si>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</si>
  <si>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</si>
  <si>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</si>
  <si>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</si>
  <si>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</si>
  <si>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</si>
  <si>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</si>
  <si>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</si>
  <si>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</si>
  <si>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</si>
  <si>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</si>
  <si>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</si>
  <si>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</si>
  <si>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</si>
  <si>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</si>
  <si>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</si>
  <si>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</si>
  <si>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</si>
  <si>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</si>
  <si>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</si>
  <si>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</si>
  <si>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</si>
  <si>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</si>
  <si>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</si>
  <si>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</si>
  <si>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</si>
  <si>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</si>
  <si>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</si>
  <si>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</si>
  <si>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</si>
  <si>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</si>
  <si>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</si>
  <si>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</si>
  <si>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</si>
  <si>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</si>
  <si>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</si>
  <si>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</si>
  <si>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</si>
  <si>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</si>
  <si>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</si>
  <si>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</si>
  <si>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</si>
  <si>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</si>
  <si>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</si>
  <si>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</si>
  <si>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</si>
  <si>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</si>
  <si>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</si>
  <si>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</si>
  <si>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</si>
  <si>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</si>
  <si>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</si>
  <si>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</si>
  <si>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</si>
  <si>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</si>
  <si>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</si>
  <si>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</si>
  <si>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</si>
  <si>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</si>
  <si>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</si>
  <si>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</si>
  <si>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</si>
  <si>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</si>
  <si>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</si>
  <si>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</si>
  <si>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</si>
  <si>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</si>
  <si>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</si>
  <si>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</si>
  <si>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</si>
  <si>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</si>
  <si>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</si>
  <si>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</si>
  <si>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</si>
  <si>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</si>
  <si>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</si>
  <si>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</si>
  <si>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</si>
  <si>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</si>
  <si>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</si>
  <si>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</si>
  <si>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</si>
  <si>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</si>
  <si>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</si>
  <si>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</si>
  <si>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</si>
  <si>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</si>
  <si>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</si>
  <si>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</si>
  <si>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</si>
  <si>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</si>
  <si>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</si>
  <si>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</si>
  <si>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</si>
  <si>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</si>
  <si>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</si>
  <si>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</si>
  <si>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</si>
  <si>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</si>
  <si>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</si>
  <si>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</si>
  <si>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</si>
  <si>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</si>
  <si>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</si>
  <si>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</si>
  <si>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</si>
  <si>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</si>
  <si>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</si>
  <si>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</si>
  <si>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</si>
  <si>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</si>
  <si>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</si>
  <si>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</si>
  <si>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</si>
  <si>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</si>
  <si>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</si>
  <si>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</si>
  <si>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</si>
  <si>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</si>
  <si>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</si>
  <si>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</si>
  <si>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</si>
  <si>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</si>
  <si>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</si>
  <si>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</si>
  <si>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</si>
  <si>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</si>
  <si>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</si>
  <si>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</si>
  <si>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</si>
  <si>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</si>
  <si>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</si>
  <si>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</si>
  <si>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</si>
  <si>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</si>
  <si>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</si>
  <si>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</si>
  <si>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</si>
  <si>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</si>
  <si>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</si>
  <si>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</si>
  <si>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</si>
  <si>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</si>
  <si>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</si>
  <si>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</si>
  <si>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</si>
  <si>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</si>
  <si>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</si>
  <si>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</si>
  <si>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</si>
  <si>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</si>
  <si>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</si>
  <si>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</si>
  <si>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</si>
  <si>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</si>
  <si>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</si>
  <si>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</si>
  <si>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</si>
  <si>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</si>
  <si>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</si>
  <si>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</si>
  <si>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</si>
  <si>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</si>
  <si>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</si>
  <si>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</si>
  <si>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</si>
  <si>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</si>
  <si>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</si>
  <si>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</si>
  <si>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</si>
  <si>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</si>
  <si>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</si>
  <si>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</si>
  <si>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</si>
  <si>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</si>
  <si>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</si>
  <si>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</si>
  <si>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</si>
  <si>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</si>
  <si>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</si>
  <si>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</si>
  <si>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</si>
  <si>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</si>
  <si>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</si>
  <si>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</si>
  <si>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</si>
  <si>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</si>
  <si>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</si>
  <si>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</si>
  <si>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</si>
  <si>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</si>
  <si>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</si>
  <si>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</si>
  <si>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</si>
  <si>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</si>
  <si>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</si>
  <si>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</si>
  <si>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</si>
  <si>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</si>
  <si>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</si>
  <si>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</si>
  <si>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</si>
  <si>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</si>
  <si>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</si>
  <si>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</si>
  <si>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</si>
  <si>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</si>
  <si>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</si>
  <si>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</si>
  <si>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</si>
  <si>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</si>
  <si>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</si>
  <si>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</si>
  <si>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</si>
  <si>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</si>
  <si>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</si>
  <si>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</si>
  <si>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</si>
  <si>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</si>
  <si>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</si>
  <si>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</si>
  <si>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</si>
  <si>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</si>
  <si>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</si>
  <si>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</si>
  <si>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</si>
  <si>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</si>
  <si>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</si>
  <si>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</si>
  <si>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</si>
  <si>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</si>
  <si>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</si>
  <si>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</si>
  <si>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</si>
  <si>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</si>
  <si>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</si>
  <si>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</si>
  <si>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</si>
  <si>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</si>
  <si>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</si>
  <si>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</si>
  <si>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</si>
  <si>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</si>
  <si>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</si>
  <si>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</si>
  <si>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</si>
  <si>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</si>
  <si>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</si>
  <si>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</si>
  <si>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</si>
  <si>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</si>
  <si>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</si>
  <si>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</si>
  <si>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</si>
  <si>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</si>
  <si>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</si>
  <si>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</si>
  <si>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</si>
  <si>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</si>
  <si>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</si>
  <si>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</si>
  <si>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</si>
  <si>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</si>
  <si>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</si>
  <si>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</si>
  <si>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</si>
  <si>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</si>
  <si>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</si>
  <si>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</si>
  <si>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</si>
  <si>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</si>
  <si>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</si>
  <si>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</si>
  <si>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</si>
  <si>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</si>
  <si>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</si>
  <si>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</si>
  <si>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</si>
  <si>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</si>
  <si>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</si>
  <si>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</si>
  <si>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</si>
  <si>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</si>
  <si>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</si>
  <si>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</si>
  <si>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</si>
  <si>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</si>
  <si>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</si>
  <si>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</si>
  <si>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</si>
  <si>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</si>
  <si>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</si>
  <si>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</si>
  <si>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</si>
  <si>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</si>
  <si>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</si>
  <si>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</si>
  <si>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</si>
  <si>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</si>
  <si>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</si>
  <si>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</si>
  <si>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</si>
  <si>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</si>
  <si>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</si>
  <si>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</si>
  <si>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</si>
  <si>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</si>
  <si>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</si>
  <si>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</si>
  <si>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</si>
  <si>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</si>
  <si>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</si>
  <si>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</si>
  <si>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</si>
  <si>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</si>
  <si>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</si>
  <si>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</si>
  <si>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</si>
  <si>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</si>
  <si>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</si>
  <si>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</si>
  <si>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</si>
  <si>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</si>
  <si>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</si>
  <si>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</si>
  <si>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</si>
  <si>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</si>
  <si>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</si>
  <si>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</si>
  <si>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</si>
  <si>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</si>
  <si>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</si>
  <si>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</si>
  <si>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</si>
  <si>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</si>
  <si>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</si>
  <si>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</si>
  <si>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</si>
  <si>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</si>
  <si>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</si>
  <si>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</si>
  <si>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</si>
  <si>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</si>
  <si>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</si>
  <si>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</si>
  <si>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</si>
  <si>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</si>
  <si>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</si>
  <si>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</si>
  <si>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</si>
  <si>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</si>
  <si>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</si>
  <si>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</si>
  <si>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</si>
  <si>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</si>
  <si>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</si>
  <si>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</si>
  <si>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</si>
  <si>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</si>
  <si>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</si>
  <si>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</si>
  <si>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</si>
  <si>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</si>
  <si>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</si>
  <si>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</si>
  <si>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</si>
  <si>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</si>
  <si>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</si>
  <si>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</si>
  <si>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</si>
  <si>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</si>
  <si>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</si>
  <si>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</si>
  <si>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</si>
  <si>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</si>
  <si>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</si>
  <si>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</si>
  <si>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</si>
  <si>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</si>
  <si>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</si>
  <si>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</si>
  <si>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</si>
  <si>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</si>
  <si>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</si>
  <si>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</si>
  <si>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</si>
  <si>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</si>
  <si>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</si>
  <si>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</si>
  <si>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</si>
  <si>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</si>
  <si>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</si>
  <si>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</si>
  <si>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</si>
  <si>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</si>
  <si>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</si>
  <si>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</si>
  <si>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</si>
  <si>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</si>
  <si>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</si>
  <si>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</si>
  <si>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</si>
  <si>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</si>
  <si>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</si>
  <si>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</si>
  <si>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</si>
  <si>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</si>
  <si>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</si>
  <si>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</si>
  <si>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</si>
  <si>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</si>
  <si>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</si>
  <si>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</si>
  <si>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</si>
  <si>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</si>
  <si>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</si>
  <si>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</si>
  <si>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</si>
  <si>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</si>
  <si>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</si>
  <si>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</si>
  <si>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</si>
  <si>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</si>
  <si>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</si>
  <si>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</si>
  <si>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</si>
  <si>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</si>
  <si>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</si>
  <si>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</si>
  <si>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</si>
  <si>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</si>
  <si>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</si>
  <si>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</si>
  <si>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</si>
  <si>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</si>
  <si>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</si>
  <si>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</si>
  <si>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</si>
  <si>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</si>
  <si>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</si>
  <si>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</si>
  <si>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</si>
  <si>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</si>
  <si>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</si>
  <si>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</si>
  <si>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</si>
  <si>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</si>
  <si>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</si>
  <si>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</si>
  <si>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</si>
  <si>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</si>
  <si>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</si>
  <si>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</si>
  <si>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</si>
  <si>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</si>
  <si>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</si>
  <si>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</si>
  <si>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</si>
  <si>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</si>
  <si>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</si>
  <si>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</si>
  <si>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</si>
  <si>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</si>
  <si>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</si>
  <si>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</si>
  <si>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</si>
  <si>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</si>
  <si>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</si>
  <si>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</si>
  <si>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</si>
  <si>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</si>
  <si>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</si>
  <si>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</si>
  <si>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</si>
  <si>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</si>
  <si>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</si>
  <si>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</si>
  <si>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</si>
  <si>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</si>
  <si>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</si>
  <si>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</si>
  <si>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</si>
  <si>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</si>
  <si>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</si>
  <si>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</si>
  <si>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</si>
  <si>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</si>
  <si>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</si>
  <si>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</si>
  <si>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</si>
  <si>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</si>
  <si>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</si>
  <si>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</si>
  <si>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</si>
  <si>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</si>
  <si>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</si>
  <si>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</si>
  <si>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</si>
  <si>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</si>
  <si>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</si>
  <si>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</si>
  <si>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</si>
  <si>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</si>
  <si>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</si>
  <si>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</si>
  <si>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</si>
  <si>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</si>
  <si>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</si>
  <si>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</si>
  <si>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</si>
  <si>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</si>
  <si>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</si>
  <si>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</si>
  <si>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</si>
  <si>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</si>
  <si>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</si>
  <si>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</si>
  <si>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</si>
  <si>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</si>
  <si>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</si>
  <si>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</si>
  <si>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</si>
  <si>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</si>
  <si>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</si>
  <si>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</si>
  <si>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</si>
  <si>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</si>
  <si>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</si>
  <si>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</si>
  <si>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</si>
  <si>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</si>
  <si>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</si>
  <si>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</si>
  <si>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</si>
  <si>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</si>
  <si>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</si>
  <si>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</si>
  <si>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</si>
  <si>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</si>
  <si>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</si>
  <si>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</si>
  <si>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</si>
  <si>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</si>
  <si>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</si>
  <si>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</si>
  <si>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</si>
  <si>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</si>
  <si>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</si>
  <si>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</si>
  <si>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</si>
  <si>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</si>
  <si>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</si>
  <si>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</si>
  <si>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</si>
  <si>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</si>
  <si>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</si>
  <si>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</si>
  <si>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</si>
  <si>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</si>
  <si>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</si>
  <si>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</si>
  <si>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</si>
  <si>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</si>
  <si>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</si>
  <si>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</si>
  <si>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</si>
  <si>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</si>
  <si>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</si>
  <si>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</si>
  <si>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</si>
  <si>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</si>
  <si>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</si>
  <si>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</si>
  <si>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</si>
  <si>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</si>
  <si>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</si>
  <si>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</si>
  <si>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</si>
  <si>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</si>
  <si>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</si>
  <si>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</si>
  <si>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</si>
  <si>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</si>
  <si>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</si>
  <si>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</si>
  <si>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</si>
  <si>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</si>
  <si>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</si>
  <si>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</si>
  <si>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</si>
  <si>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</si>
  <si>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</si>
  <si>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</si>
  <si>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</si>
  <si>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</si>
  <si>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</si>
  <si>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</si>
  <si>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</si>
  <si>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</si>
  <si>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</si>
  <si>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</si>
  <si>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</si>
  <si>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</si>
  <si>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</si>
  <si>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</si>
  <si>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</si>
  <si>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</si>
  <si>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</si>
  <si>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</si>
  <si>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</si>
  <si>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</si>
  <si>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</si>
  <si>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</si>
  <si>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</si>
  <si>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</si>
  <si>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</si>
  <si>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</si>
  <si>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</si>
  <si>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</si>
  <si>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</si>
  <si>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</si>
  <si>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</si>
  <si>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</si>
  <si>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</si>
  <si>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</si>
  <si>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</si>
  <si>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</si>
  <si>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</si>
  <si>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</si>
  <si>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</si>
  <si>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</si>
  <si>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</si>
  <si>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</si>
  <si>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</si>
  <si>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</si>
  <si>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</si>
  <si>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</si>
  <si>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</si>
  <si>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</si>
  <si>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</si>
  <si>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</si>
  <si>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</si>
  <si>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</si>
  <si>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</si>
  <si>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</si>
  <si>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</si>
  <si>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</si>
  <si>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</si>
  <si>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</si>
  <si>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</si>
  <si>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</si>
  <si>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</si>
  <si>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</si>
  <si>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</si>
  <si>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</si>
  <si>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</si>
  <si>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</si>
  <si>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</si>
  <si>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</si>
  <si>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</si>
  <si>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</si>
  <si>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</si>
  <si>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</si>
  <si>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</si>
  <si>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</si>
  <si>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</si>
  <si>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</si>
  <si>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</si>
  <si>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</si>
  <si>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</si>
  <si>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</si>
  <si>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</si>
  <si>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</si>
  <si>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</si>
  <si>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</si>
  <si>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</si>
  <si>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</si>
  <si>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</si>
  <si>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</si>
  <si>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</si>
  <si>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</si>
  <si>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</si>
  <si>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</si>
  <si>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</si>
  <si>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</si>
  <si>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</si>
  <si>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</si>
  <si>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</si>
  <si>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</si>
  <si>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</si>
  <si>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</si>
  <si>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</si>
  <si>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</si>
  <si>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</si>
  <si>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</si>
  <si>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</si>
  <si>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</si>
  <si>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</si>
  <si>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</si>
  <si>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</si>
  <si>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</si>
  <si>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</si>
  <si>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</si>
  <si>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</si>
  <si>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</si>
  <si>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</si>
  <si>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</si>
  <si>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</si>
  <si>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</si>
  <si>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</si>
  <si>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</si>
  <si>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</si>
  <si>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</si>
  <si>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</si>
  <si>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</si>
  <si>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</si>
  <si>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</si>
  <si>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</si>
  <si>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</si>
  <si>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</si>
  <si>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</si>
  <si>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</si>
  <si>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</si>
  <si>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</si>
  <si>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</si>
  <si>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</si>
  <si>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</si>
  <si>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</si>
  <si>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</si>
  <si>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</si>
  <si>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</si>
  <si>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</si>
  <si>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</si>
  <si>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</si>
  <si>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</si>
  <si>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</si>
  <si>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</si>
  <si>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</si>
  <si>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</si>
  <si>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</si>
  <si>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</si>
  <si>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</si>
  <si>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</si>
  <si>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</si>
  <si>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</si>
  <si>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</si>
  <si>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</si>
  <si>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</si>
  <si>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</si>
  <si>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</si>
  <si>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</si>
  <si>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</si>
  <si>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</si>
  <si>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</si>
  <si>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</si>
  <si>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</si>
  <si>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</si>
  <si>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</si>
  <si>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</si>
  <si>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</si>
  <si>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</si>
  <si>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</si>
  <si>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</si>
  <si>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</si>
  <si>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</si>
  <si>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</si>
  <si>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</si>
  <si>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</si>
  <si>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</si>
  <si>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</si>
  <si>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</si>
  <si>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</si>
  <si>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</si>
  <si>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</si>
  <si>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</si>
  <si>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</si>
  <si>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</si>
  <si>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</si>
  <si>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</si>
  <si>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</si>
  <si>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</si>
  <si>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</si>
  <si>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</si>
  <si>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</si>
  <si>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</si>
  <si>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</si>
  <si>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</si>
  <si>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</si>
  <si>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</si>
  <si>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</si>
  <si>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</si>
  <si>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</si>
  <si>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</si>
  <si>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</si>
  <si>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</si>
  <si>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</si>
  <si>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</si>
  <si>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</si>
  <si>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</si>
  <si>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</si>
  <si>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</si>
  <si>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</si>
  <si>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</si>
  <si>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</si>
  <si>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</si>
  <si>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</si>
  <si>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</si>
  <si>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</si>
  <si>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</si>
  <si>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</si>
  <si>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</si>
  <si>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</si>
  <si>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</si>
  <si>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</si>
  <si>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</si>
  <si>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</si>
  <si>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</si>
  <si>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</si>
  <si>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</si>
  <si>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</si>
  <si>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</si>
  <si>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</si>
  <si>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</si>
  <si>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</si>
  <si>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</si>
  <si>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</si>
  <si>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</si>
  <si>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</si>
  <si>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</si>
  <si>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</si>
  <si>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</si>
  <si>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</si>
  <si>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</si>
  <si>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</si>
  <si>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</si>
  <si>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</si>
  <si>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</si>
  <si>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</si>
  <si>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</si>
  <si>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</si>
  <si>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</si>
  <si>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</si>
  <si>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</si>
  <si>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</si>
  <si>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</si>
  <si>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</si>
  <si>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</si>
  <si>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</si>
  <si>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</si>
  <si>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</si>
  <si>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</si>
  <si>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</si>
  <si>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</si>
  <si>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</si>
  <si>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</si>
  <si>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</si>
  <si>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</si>
  <si>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</si>
  <si>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</si>
  <si>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</si>
  <si>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</si>
  <si>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</si>
  <si>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</si>
  <si>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</si>
  <si>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</si>
  <si>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</si>
  <si>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</si>
  <si>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</si>
  <si>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</si>
  <si>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</si>
  <si>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</si>
  <si>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</si>
  <si>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</si>
  <si>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</si>
  <si>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</si>
  <si>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</si>
  <si>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</si>
  <si>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</si>
  <si>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</si>
  <si>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</si>
  <si>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</si>
  <si>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</si>
  <si>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</si>
  <si>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</si>
  <si>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</si>
  <si>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</si>
  <si>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</si>
  <si>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</si>
  <si>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</si>
  <si>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</si>
  <si>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</si>
  <si>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</si>
  <si>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</si>
  <si>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</si>
  <si>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</si>
  <si>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</si>
  <si>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</si>
  <si>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</si>
  <si>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</si>
  <si>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</si>
  <si>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</si>
  <si>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</si>
  <si>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</si>
  <si>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</si>
  <si>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</si>
  <si>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</si>
  <si>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</si>
  <si>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</si>
  <si>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</si>
  <si>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</si>
  <si>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</si>
  <si>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</si>
  <si>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</si>
  <si>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</si>
  <si>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</si>
  <si>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</si>
  <si>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</si>
  <si>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</si>
  <si>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</si>
  <si>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</si>
  <si>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</si>
  <si>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</si>
  <si>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</si>
  <si>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</si>
  <si>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</si>
  <si>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</si>
  <si>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</si>
  <si>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</si>
  <si>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</si>
  <si>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</si>
  <si>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</si>
  <si>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</si>
  <si>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</si>
  <si>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</si>
  <si>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</si>
  <si>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</si>
  <si>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</si>
  <si>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</si>
  <si>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</si>
  <si>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</si>
  <si>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</si>
  <si>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</si>
  <si>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</si>
  <si>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</si>
  <si>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</si>
  <si>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</si>
  <si>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</si>
  <si>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</si>
  <si>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</si>
  <si>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</si>
  <si>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</si>
  <si>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</si>
  <si>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</si>
  <si>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</si>
  <si>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</si>
  <si>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</si>
  <si>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</si>
  <si>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</si>
  <si>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</si>
  <si>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</si>
  <si>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</si>
  <si>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</si>
  <si>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</si>
  <si>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</si>
  <si>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</si>
  <si>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</si>
  <si>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</si>
  <si>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</si>
  <si>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</si>
  <si>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</si>
  <si>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</si>
  <si>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</si>
  <si>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</si>
  <si>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</si>
  <si>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</si>
  <si>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</si>
  <si>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</si>
  <si>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</si>
  <si>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</si>
  <si>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</si>
  <si>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</si>
  <si>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</si>
  <si>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</si>
  <si>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</si>
  <si>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</si>
  <si>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</si>
  <si>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</si>
  <si>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</si>
  <si>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</si>
  <si>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</si>
  <si>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</si>
  <si>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</si>
  <si>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</si>
  <si>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</si>
  <si>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</si>
  <si>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</si>
  <si>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</si>
  <si>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</si>
  <si>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</si>
  <si>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</si>
  <si>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</si>
  <si>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</si>
  <si>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</si>
  <si>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</si>
  <si>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</si>
  <si>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</si>
  <si>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</si>
  <si>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</si>
  <si>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</si>
  <si>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</si>
  <si>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</si>
  <si>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</si>
  <si>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</si>
  <si>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</si>
  <si>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</si>
  <si>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</si>
  <si>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</si>
  <si>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</si>
  <si>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</si>
  <si>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</si>
  <si>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</si>
  <si>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</si>
  <si>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</si>
  <si>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</si>
  <si>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</si>
  <si>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</si>
  <si>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</si>
  <si>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</si>
  <si>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</si>
  <si>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</si>
  <si>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</si>
  <si>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</si>
  <si>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</si>
  <si>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</si>
  <si>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</si>
  <si>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</si>
  <si>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</si>
  <si>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</si>
  <si>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</si>
  <si>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</si>
  <si>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</si>
  <si>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</si>
  <si>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</si>
  <si>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</si>
  <si>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</si>
  <si>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</si>
  <si>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</si>
  <si>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</si>
  <si>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</si>
  <si>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</si>
  <si>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</si>
  <si>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</si>
  <si>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</si>
  <si>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</si>
  <si>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</si>
  <si>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</si>
  <si>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</si>
  <si>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</si>
  <si>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</si>
  <si>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</si>
  <si>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</si>
  <si>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</si>
  <si>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</si>
  <si>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</si>
  <si>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</si>
  <si>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</si>
  <si>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</si>
  <si>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</si>
  <si>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</si>
  <si>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</si>
  <si>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</si>
  <si>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</si>
  <si>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</si>
  <si>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</si>
  <si>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</si>
  <si>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</si>
  <si>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</si>
  <si>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</si>
  <si>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</si>
  <si>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</si>
  <si>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</si>
  <si>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</si>
  <si>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</si>
  <si>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</si>
  <si>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</si>
  <si>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</si>
  <si>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</si>
  <si>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</si>
  <si>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</si>
  <si>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</si>
  <si>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</si>
  <si>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</si>
  <si>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</si>
  <si>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</si>
  <si>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</si>
  <si>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</si>
  <si>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</si>
  <si>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</si>
  <si>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</si>
  <si>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</si>
  <si>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</si>
  <si>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</si>
  <si>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</si>
  <si>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</si>
  <si>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</si>
  <si>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</si>
  <si>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</si>
  <si>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</si>
  <si>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</si>
  <si>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</si>
  <si>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</si>
  <si>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</si>
  <si>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</si>
  <si>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</si>
  <si>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</si>
  <si>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</si>
  <si>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</si>
  <si>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</si>
  <si>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</si>
  <si>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</si>
  <si>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</si>
  <si>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</si>
  <si>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</si>
  <si>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</si>
  <si>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</si>
  <si>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</si>
  <si>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</si>
  <si>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</si>
  <si>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</si>
  <si>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</si>
  <si>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</si>
  <si>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</si>
  <si>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</si>
  <si>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</si>
  <si>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</si>
  <si>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</si>
  <si>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</si>
  <si>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</si>
  <si>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</si>
  <si>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</si>
  <si>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</si>
  <si>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</si>
  <si>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</si>
  <si>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</si>
  <si>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</si>
  <si>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</si>
  <si>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</si>
  <si>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</si>
  <si>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</si>
  <si>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</si>
  <si>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</si>
  <si>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</si>
  <si>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</si>
  <si>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</si>
  <si>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</si>
  <si>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</si>
  <si>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</si>
  <si>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</si>
  <si>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</si>
  <si>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</si>
  <si>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</si>
  <si>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</si>
  <si>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</si>
  <si>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</si>
  <si>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</si>
  <si>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</si>
  <si>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</si>
  <si>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</si>
  <si>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</si>
  <si>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</si>
  <si>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</si>
  <si>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</si>
  <si>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</si>
  <si>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</si>
  <si>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</si>
  <si>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</si>
  <si>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</si>
  <si>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</si>
  <si>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</si>
  <si>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</si>
  <si>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</si>
  <si>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</si>
  <si>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</si>
  <si>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</si>
  <si>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</si>
  <si>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</si>
  <si>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</si>
  <si>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</si>
  <si>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</si>
  <si>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</si>
  <si>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</si>
  <si>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</si>
  <si>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</si>
  <si>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</si>
  <si>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</si>
  <si>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</si>
  <si>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</si>
  <si>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</si>
  <si>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</si>
  <si>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</si>
  <si>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</si>
  <si>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</si>
  <si>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</si>
  <si>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</si>
  <si>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</si>
  <si>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</si>
  <si>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</si>
  <si>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</si>
  <si>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</si>
  <si>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</si>
  <si>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</si>
  <si>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</si>
  <si>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</si>
  <si>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</si>
  <si>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</si>
  <si>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</si>
  <si>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</si>
  <si>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</si>
  <si>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</si>
  <si>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</si>
  <si>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</si>
  <si>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</si>
  <si>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</si>
  <si>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</si>
  <si>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</si>
  <si>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</si>
  <si>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</si>
  <si>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</si>
  <si>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</si>
  <si>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</si>
  <si>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</si>
  <si>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</si>
  <si>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</si>
  <si>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</si>
  <si>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</si>
  <si>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</si>
  <si>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</si>
  <si>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</si>
  <si>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</si>
  <si>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</si>
  <si>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</si>
  <si>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</si>
  <si>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</si>
  <si>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</si>
  <si>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</si>
  <si>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</si>
  <si>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</si>
  <si>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</si>
  <si>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</si>
  <si>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</si>
  <si>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</si>
  <si>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</si>
  <si>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</si>
  <si>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</si>
  <si>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</si>
  <si>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</si>
  <si>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</si>
  <si>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</si>
  <si>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</si>
  <si>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</si>
  <si>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</si>
  <si>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</si>
  <si>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</si>
  <si>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</si>
  <si>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</si>
  <si>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</si>
  <si>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</si>
  <si>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</si>
  <si>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</si>
  <si>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</si>
  <si>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</si>
  <si>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</si>
  <si>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</si>
  <si>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</si>
  <si>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</si>
  <si>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</si>
  <si>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</si>
  <si>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</si>
  <si>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</si>
  <si>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</si>
  <si>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</si>
  <si>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</si>
  <si>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</si>
  <si>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</si>
  <si>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</si>
  <si>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</si>
  <si>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</si>
  <si>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</si>
  <si>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</si>
  <si>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</si>
  <si>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</si>
  <si>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</si>
  <si>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</si>
  <si>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</si>
  <si>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</si>
  <si>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</si>
  <si>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</si>
  <si>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</si>
  <si>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</si>
  <si>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</si>
  <si>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</si>
  <si>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</si>
  <si>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</si>
  <si>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</si>
  <si>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</si>
  <si>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</si>
  <si>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</si>
  <si>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</si>
  <si>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</si>
  <si>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</si>
  <si>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</si>
  <si>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</si>
  <si>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</si>
  <si>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</si>
  <si>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</si>
  <si>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</si>
  <si>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</si>
  <si>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</si>
  <si>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</si>
  <si>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</si>
  <si>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</si>
  <si>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</si>
  <si>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</si>
  <si>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</si>
  <si>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</si>
  <si>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</si>
  <si>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</si>
  <si>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</si>
  <si>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</si>
  <si>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</si>
  <si>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</si>
  <si>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</si>
  <si>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</si>
  <si>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</si>
  <si>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</si>
  <si>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</si>
  <si>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</si>
  <si>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</si>
  <si>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</si>
  <si>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</si>
  <si>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</si>
  <si>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</si>
  <si>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</si>
  <si>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</si>
  <si>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</si>
  <si>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</si>
  <si>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</si>
  <si>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</si>
  <si>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</si>
  <si>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</si>
  <si>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</si>
  <si>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</si>
  <si>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</si>
  <si>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</si>
  <si>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</si>
  <si>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</si>
  <si>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</si>
  <si>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</si>
  <si>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</si>
  <si>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</si>
  <si>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</si>
  <si>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</si>
  <si>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</si>
  <si>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</si>
  <si>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</si>
  <si>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</si>
  <si>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</si>
  <si>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</si>
  <si>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</si>
  <si>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</si>
  <si>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</si>
  <si>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</si>
  <si>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</si>
  <si>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</si>
  <si>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</si>
  <si>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</si>
  <si>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</si>
  <si>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</si>
  <si>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</si>
  <si>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</si>
  <si>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</si>
  <si>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</si>
  <si>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</si>
  <si>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</si>
  <si>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</si>
  <si>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</si>
  <si>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</si>
  <si>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</si>
  <si>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</si>
  <si>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</si>
  <si>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</si>
  <si>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</si>
  <si>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</si>
  <si>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</si>
  <si>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</si>
  <si>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</si>
  <si>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</si>
  <si>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</si>
  <si>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</si>
  <si>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</si>
  <si>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</si>
  <si>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</si>
  <si>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</si>
  <si>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</si>
  <si>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</si>
  <si>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</si>
  <si>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</si>
  <si>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</si>
  <si>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</si>
  <si>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</si>
  <si>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</si>
  <si>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</si>
  <si>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</si>
  <si>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</si>
  <si>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</si>
  <si>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</si>
  <si>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</si>
  <si>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</si>
  <si>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</si>
  <si>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</si>
  <si>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</si>
  <si>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</si>
  <si>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</si>
  <si>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</si>
  <si>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</si>
  <si>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</si>
  <si>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</si>
  <si>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</si>
  <si>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</si>
  <si>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</si>
  <si>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</si>
  <si>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</si>
  <si>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</si>
  <si>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</si>
  <si>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</si>
  <si>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</si>
  <si>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</si>
  <si>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</si>
  <si>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</si>
  <si>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</si>
  <si>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</si>
  <si>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</si>
  <si>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</si>
  <si>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</si>
  <si>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</si>
  <si>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</si>
  <si>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</si>
  <si>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</si>
  <si>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</si>
  <si>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</si>
  <si>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</si>
  <si>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</si>
  <si>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</si>
  <si>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</si>
  <si>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</si>
  <si>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</si>
  <si>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</si>
  <si>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</si>
  <si>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</si>
  <si>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</si>
  <si>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</si>
  <si>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</si>
  <si>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</si>
  <si>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</si>
  <si>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</si>
  <si>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</si>
  <si>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</si>
  <si>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</si>
  <si>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</si>
  <si>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</si>
  <si>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</si>
  <si>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</si>
  <si>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</si>
  <si>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</si>
  <si>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</si>
  <si>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</si>
  <si>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</si>
  <si>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</si>
  <si>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</si>
  <si>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</si>
  <si>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</si>
  <si>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</si>
  <si>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</si>
  <si>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</si>
  <si>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</si>
  <si>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</si>
  <si>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</si>
  <si>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</si>
  <si>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</si>
  <si>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</si>
  <si>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</si>
  <si>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</si>
  <si>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</si>
  <si>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</si>
  <si>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</si>
  <si>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</si>
  <si>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</si>
  <si>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</si>
  <si>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</si>
  <si>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</si>
  <si>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</si>
  <si>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</si>
  <si>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</si>
  <si>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</si>
  <si>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</si>
  <si>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</si>
  <si>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</si>
  <si>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</si>
  <si>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</si>
  <si>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</si>
  <si>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</si>
  <si>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</si>
  <si>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</si>
  <si>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</si>
  <si>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</si>
  <si>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</si>
  <si>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</si>
  <si>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</si>
  <si>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</si>
  <si>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</si>
  <si>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</si>
  <si>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</si>
  <si>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</si>
  <si>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</si>
  <si>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</si>
  <si>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</si>
  <si>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</si>
  <si>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</si>
  <si>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</si>
  <si>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</si>
  <si>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</si>
  <si>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</si>
  <si>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</si>
  <si>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</si>
  <si>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</si>
  <si>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</si>
  <si>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</si>
  <si>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</si>
  <si>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</si>
  <si>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</si>
  <si>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</si>
  <si>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</si>
  <si>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</si>
  <si>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</si>
  <si>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</si>
  <si>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</si>
  <si>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</si>
  <si>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</si>
  <si>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</si>
  <si>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</si>
  <si>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</si>
  <si>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</si>
  <si>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</si>
  <si>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</si>
  <si>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</si>
  <si>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</si>
  <si>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</si>
  <si>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</si>
  <si>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</si>
  <si>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</si>
  <si>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</si>
  <si>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</si>
  <si>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</si>
  <si>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</si>
  <si>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</si>
  <si>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</si>
  <si>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</si>
  <si>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</si>
  <si>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</si>
  <si>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</si>
  <si>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</si>
  <si>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</si>
  <si>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</si>
  <si>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</si>
  <si>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</si>
  <si>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</si>
  <si>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</si>
  <si>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</si>
  <si>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</si>
  <si>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</si>
  <si>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</si>
  <si>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</si>
  <si>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</si>
  <si>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</si>
  <si>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</si>
  <si>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</si>
  <si>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</si>
  <si>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</si>
  <si>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</si>
  <si>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</si>
  <si>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</si>
  <si>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</si>
  <si>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</si>
  <si>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</si>
  <si>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</si>
  <si>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</si>
  <si>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</si>
  <si>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</si>
  <si>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</si>
  <si>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</si>
  <si>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</si>
  <si>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</si>
  <si>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</si>
  <si>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</si>
  <si>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</si>
  <si>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</si>
  <si>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</si>
  <si>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</si>
  <si>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</si>
  <si>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</si>
  <si>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</si>
  <si>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</si>
  <si>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</si>
  <si>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</si>
  <si>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</si>
  <si>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</si>
  <si>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</si>
  <si>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</si>
  <si>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</si>
  <si>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</si>
  <si>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</si>
  <si>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</si>
  <si>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</si>
  <si>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</si>
  <si>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</si>
  <si>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</si>
  <si>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</si>
  <si>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</si>
  <si>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</si>
  <si>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</si>
  <si>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</si>
  <si>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</si>
  <si>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</si>
  <si>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</si>
  <si>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</si>
  <si>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</si>
  <si>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</si>
  <si>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</si>
  <si>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</si>
  <si>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</si>
  <si>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</si>
  <si>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</si>
  <si>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</si>
  <si>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</si>
  <si>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</si>
  <si>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</si>
  <si>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</si>
  <si>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</si>
  <si>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</si>
  <si>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</si>
  <si>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</si>
  <si>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</si>
  <si>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</si>
  <si>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</si>
  <si>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</si>
  <si>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</si>
  <si>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</si>
  <si>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</si>
  <si>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</si>
  <si>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</si>
  <si>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</si>
  <si>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</si>
  <si>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</si>
  <si>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</si>
  <si>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</si>
  <si>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</si>
  <si>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</si>
  <si>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</si>
  <si>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</si>
  <si>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</si>
  <si>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</si>
  <si>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</si>
  <si>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</si>
  <si>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</si>
  <si>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</si>
  <si>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</si>
  <si>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</si>
  <si>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</si>
  <si>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</si>
  <si>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</si>
  <si>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</si>
  <si>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</si>
  <si>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</si>
  <si>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</si>
  <si>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</si>
  <si>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</si>
  <si>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</si>
  <si>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</si>
  <si>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</si>
  <si>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</si>
  <si>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</si>
  <si>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</si>
  <si>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</si>
  <si>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</si>
  <si>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</si>
  <si>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</si>
  <si>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</si>
  <si>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</si>
  <si>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</si>
  <si>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</si>
  <si>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</si>
  <si>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</si>
  <si>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</si>
  <si>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</si>
  <si>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</si>
  <si>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</si>
  <si>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</si>
  <si>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</si>
  <si>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</si>
  <si>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</si>
  <si>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</si>
  <si>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</si>
  <si>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</si>
  <si>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</si>
  <si>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</si>
  <si>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</si>
  <si>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</si>
  <si>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</si>
  <si>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</si>
  <si>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</si>
  <si>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</si>
  <si>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</si>
  <si>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</si>
  <si>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</si>
  <si>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</si>
  <si>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</si>
  <si>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</si>
  <si>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</si>
  <si>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</si>
  <si>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</si>
  <si>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</si>
  <si>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</si>
  <si>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</si>
  <si>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</si>
  <si>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</si>
  <si>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</si>
  <si>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</si>
  <si>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</si>
  <si>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</si>
  <si>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</si>
  <si>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</si>
  <si>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</si>
  <si>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</si>
  <si>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</si>
  <si>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</si>
  <si>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</si>
  <si>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</si>
  <si>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</si>
  <si>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</si>
  <si>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</si>
  <si>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</si>
  <si>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</si>
  <si>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</si>
  <si>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</si>
  <si>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</si>
  <si>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</si>
  <si>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</si>
  <si>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</si>
  <si>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</si>
  <si>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</si>
  <si>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</si>
  <si>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</si>
  <si>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</si>
  <si>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</si>
  <si>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</si>
  <si>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</si>
  <si>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</si>
  <si>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</si>
  <si>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</si>
  <si>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</si>
  <si>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</si>
  <si>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</si>
  <si>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</si>
  <si>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</si>
  <si>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</si>
  <si>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</si>
  <si>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</si>
  <si>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</si>
  <si>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</si>
  <si>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</si>
  <si>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</si>
  <si>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</si>
  <si>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</si>
  <si>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</si>
  <si>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</si>
  <si>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</si>
  <si>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</si>
  <si>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</si>
  <si>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</si>
  <si>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</si>
  <si>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</si>
  <si>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</si>
  <si>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</si>
  <si>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</si>
  <si>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</si>
  <si>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</si>
  <si>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</si>
  <si>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</si>
  <si>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</si>
  <si>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</si>
  <si>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</si>
  <si>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</si>
  <si>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</si>
  <si>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</si>
  <si>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</si>
  <si>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</si>
  <si>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</si>
  <si>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</si>
  <si>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</si>
  <si>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</si>
  <si>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</si>
  <si>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</si>
  <si>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</si>
  <si>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</si>
  <si>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</si>
  <si>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</si>
  <si>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</si>
  <si>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</si>
  <si>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</si>
  <si>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</si>
  <si>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</si>
  <si>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</si>
  <si>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</si>
  <si>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</si>
  <si>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</si>
  <si>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</si>
  <si>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</si>
  <si>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</si>
  <si>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</si>
  <si>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</si>
  <si>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</si>
  <si>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</si>
  <si>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</si>
  <si>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</si>
  <si>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</si>
  <si>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</si>
  <si>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</si>
  <si>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</si>
  <si>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</si>
  <si>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</si>
  <si>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</si>
  <si>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</si>
  <si>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</si>
  <si>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</si>
  <si>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</si>
  <si>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</si>
  <si>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</si>
  <si>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</si>
  <si>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</si>
  <si>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</si>
  <si>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</si>
  <si>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</si>
  <si>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</si>
  <si>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</si>
  <si>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</si>
  <si>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</si>
  <si>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</si>
  <si>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</si>
  <si>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</si>
  <si>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</si>
  <si>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</si>
  <si>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</si>
  <si>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</si>
  <si>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</si>
  <si>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</si>
  <si>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</si>
  <si>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</si>
  <si>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</si>
  <si>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</si>
  <si>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</si>
  <si>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</si>
  <si>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</si>
  <si>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</si>
  <si>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</si>
  <si>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</si>
  <si>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</si>
  <si>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</si>
  <si>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</si>
  <si>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</si>
  <si>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</si>
  <si>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</si>
  <si>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</si>
  <si>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</si>
  <si>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</si>
  <si>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</si>
  <si>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</si>
  <si>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</si>
  <si>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</si>
  <si>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</si>
  <si>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</si>
  <si>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</si>
  <si>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</si>
  <si>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</si>
  <si>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</si>
  <si>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</si>
  <si>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</si>
  <si>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</si>
  <si>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</si>
  <si>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</si>
  <si>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</si>
  <si>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</si>
  <si>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</si>
  <si>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</si>
  <si>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</si>
  <si>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</si>
  <si>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</si>
  <si>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</si>
  <si>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</si>
  <si>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</si>
  <si>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</si>
  <si>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</si>
  <si>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</si>
  <si>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</si>
  <si>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</si>
  <si>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</si>
  <si>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</si>
  <si>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</si>
  <si>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</si>
  <si>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</si>
  <si>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</si>
  <si>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</si>
  <si>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</si>
  <si>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</si>
  <si>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</si>
  <si>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</si>
  <si>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</si>
  <si>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</si>
  <si>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</si>
  <si>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</si>
  <si>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</si>
  <si>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</si>
  <si>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</si>
  <si>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</si>
  <si>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</si>
  <si>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</si>
  <si>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</si>
  <si>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</si>
  <si>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</si>
  <si>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</si>
  <si>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</si>
  <si>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</si>
  <si>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</si>
  <si>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</si>
  <si>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</si>
  <si>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</si>
  <si>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</si>
  <si>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</si>
  <si>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</si>
  <si>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</si>
  <si>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</si>
  <si>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</si>
  <si>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</si>
  <si>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</si>
  <si>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</si>
  <si>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</si>
  <si>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</si>
  <si>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</si>
  <si>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</si>
  <si>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</si>
  <si>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</si>
  <si>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</si>
  <si>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</si>
  <si>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</si>
  <si>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</si>
  <si>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</si>
  <si>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</si>
  <si>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</si>
  <si>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</si>
  <si>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</si>
  <si>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</si>
  <si>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</si>
  <si>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</si>
  <si>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</si>
  <si>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</si>
  <si>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</si>
  <si>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</si>
  <si>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</si>
  <si>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</si>
  <si>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</si>
  <si>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</si>
  <si>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</si>
  <si>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</si>
  <si>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</si>
  <si>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</si>
  <si>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</si>
  <si>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</si>
  <si>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</si>
  <si>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</si>
  <si>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</si>
  <si>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</si>
  <si>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</si>
  <si>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</si>
  <si>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</si>
  <si>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</si>
  <si>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</si>
  <si>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</si>
  <si>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</si>
  <si>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</si>
  <si>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</si>
  <si>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</si>
  <si>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</si>
  <si>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</si>
  <si>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</si>
  <si>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</si>
  <si>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</si>
  <si>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</si>
  <si>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</si>
  <si>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</si>
  <si>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</si>
  <si>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</si>
  <si>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</si>
  <si>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</si>
  <si>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</si>
  <si>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</si>
  <si>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</si>
  <si>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</si>
  <si>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</si>
  <si>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</si>
  <si>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</si>
  <si>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</si>
  <si>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</si>
  <si>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</si>
  <si>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</si>
  <si>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</si>
  <si>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</si>
  <si>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</si>
  <si>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</si>
  <si>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</si>
  <si>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</si>
  <si>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</si>
  <si>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</si>
  <si>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</si>
  <si>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</si>
  <si>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</si>
  <si>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</si>
  <si>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</si>
  <si>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</si>
  <si>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</si>
  <si>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</si>
  <si>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</si>
  <si>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</si>
  <si>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</si>
  <si>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</si>
  <si>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</si>
  <si>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</si>
  <si>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</si>
  <si>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</si>
  <si>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</si>
  <si>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</si>
  <si>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</si>
  <si>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</si>
  <si>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</si>
  <si>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</si>
  <si>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</si>
  <si>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</si>
  <si>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</si>
  <si>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</si>
  <si>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</si>
  <si>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</si>
  <si>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</si>
  <si>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</si>
  <si>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</si>
  <si>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</si>
  <si>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</si>
  <si>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</si>
  <si>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</si>
  <si>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</si>
  <si>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</si>
  <si>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</si>
  <si>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</si>
  <si>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</si>
  <si>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</si>
  <si>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</si>
  <si>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</si>
  <si>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</si>
  <si>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</si>
  <si>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</si>
  <si>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</si>
  <si>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</si>
  <si>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</si>
  <si>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</si>
  <si>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</si>
  <si>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</si>
  <si>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</si>
  <si>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</si>
  <si>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</si>
  <si>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</si>
  <si>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</si>
  <si>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</si>
  <si>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</si>
  <si>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</si>
  <si>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</si>
  <si>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</si>
  <si>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</si>
  <si>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</si>
  <si>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</si>
  <si>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</si>
  <si>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</si>
  <si>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</si>
  <si>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</si>
  <si>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</si>
  <si>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</si>
  <si>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</si>
  <si>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</si>
  <si>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</si>
  <si>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</si>
  <si>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</si>
  <si>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</si>
  <si>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</si>
  <si>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</si>
  <si>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</si>
  <si>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</si>
  <si>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</si>
  <si>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</si>
  <si>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</si>
  <si>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</si>
  <si>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</si>
  <si>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</si>
  <si>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</si>
  <si>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</si>
  <si>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</si>
  <si>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</si>
  <si>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</si>
  <si>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</si>
  <si>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</si>
  <si>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</si>
  <si>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</si>
  <si>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</si>
  <si>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</si>
  <si>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</si>
  <si>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</si>
  <si>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</si>
  <si>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</si>
  <si>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</si>
  <si>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</si>
  <si>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</si>
  <si>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</si>
  <si>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</si>
  <si>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</si>
  <si>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</si>
  <si>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</si>
  <si>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</si>
  <si>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</si>
  <si>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</si>
  <si>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</si>
  <si>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</si>
  <si>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</si>
  <si>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</si>
  <si>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</si>
  <si>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</si>
  <si>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</si>
  <si>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</si>
  <si>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</si>
  <si>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</si>
  <si>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</si>
  <si>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</si>
  <si>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</si>
  <si>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</si>
  <si>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</si>
  <si>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</si>
  <si>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</si>
  <si>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</si>
  <si>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</si>
  <si>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</si>
  <si>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</si>
  <si>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</si>
  <si>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</si>
  <si>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</si>
  <si>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</si>
  <si>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</si>
  <si>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</si>
  <si>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</si>
  <si>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</si>
  <si>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</si>
  <si>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</si>
  <si>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</si>
  <si>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</si>
  <si>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</si>
  <si>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</si>
  <si>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</si>
  <si>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</si>
  <si>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</si>
  <si>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</si>
  <si>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</si>
  <si>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</si>
  <si>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</si>
  <si>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</si>
  <si>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</si>
  <si>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</si>
  <si>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</si>
  <si>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</si>
  <si>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</si>
  <si>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</si>
  <si>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</si>
  <si>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</si>
  <si>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</si>
  <si>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</si>
  <si>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</si>
  <si>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</si>
  <si>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</si>
  <si>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</si>
  <si>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</si>
  <si>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</si>
  <si>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</si>
  <si>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</si>
  <si>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</si>
  <si>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</si>
  <si>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</si>
  <si>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</si>
  <si>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</si>
  <si>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</si>
  <si>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</si>
  <si>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</si>
  <si>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</si>
  <si>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</si>
  <si>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</si>
  <si>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</si>
  <si>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</si>
  <si>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</si>
  <si>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</si>
  <si>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</si>
  <si>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</si>
  <si>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</si>
  <si>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</si>
  <si>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</si>
  <si>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</si>
  <si>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</si>
  <si>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</si>
  <si>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</si>
  <si>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</si>
  <si>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</si>
  <si>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</si>
  <si>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</si>
  <si>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</si>
  <si>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</si>
  <si>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</si>
  <si>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</si>
  <si>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</si>
  <si>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</si>
  <si>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</si>
  <si>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</si>
  <si>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</si>
  <si>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</si>
  <si>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</si>
  <si>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</si>
  <si>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</si>
  <si>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</si>
  <si>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</si>
  <si>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</si>
  <si>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</si>
  <si>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</si>
  <si>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</si>
  <si>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</si>
  <si>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</si>
  <si>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</si>
  <si>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</si>
  <si>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</si>
  <si>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</si>
  <si>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</si>
  <si>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</si>
  <si>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</si>
  <si>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</si>
  <si>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</si>
  <si>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</si>
  <si>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</si>
  <si>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</si>
  <si>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</si>
  <si>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</si>
  <si>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</si>
  <si>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</si>
  <si>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</si>
  <si>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</si>
  <si>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</si>
  <si>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</si>
  <si>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</si>
  <si>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</si>
  <si>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</si>
  <si>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</si>
  <si>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</si>
  <si>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</si>
  <si>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</si>
  <si>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</si>
  <si>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</si>
  <si>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</si>
  <si>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</si>
  <si>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</si>
  <si>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</si>
  <si>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</si>
  <si>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</si>
  <si>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</si>
  <si>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</si>
  <si>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</si>
  <si>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</si>
  <si>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</si>
  <si>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</si>
  <si>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</si>
  <si>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</si>
  <si>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</si>
  <si>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</si>
  <si>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</si>
  <si>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</si>
  <si>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</si>
  <si>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</si>
  <si>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</si>
  <si>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</si>
  <si>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</si>
  <si>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</si>
  <si>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</si>
  <si>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</si>
  <si>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</si>
  <si>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</si>
  <si>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</si>
  <si>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</si>
  <si>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</si>
  <si>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</si>
  <si>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</si>
  <si>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</si>
  <si>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</si>
  <si>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</si>
  <si>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</si>
  <si>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</si>
  <si>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</si>
  <si>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</si>
  <si>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</si>
  <si>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</si>
  <si>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</si>
  <si>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</si>
  <si>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</si>
  <si>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</si>
  <si>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</si>
  <si>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</si>
  <si>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</si>
  <si>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</si>
  <si>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</si>
  <si>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</si>
  <si>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</si>
  <si>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</si>
  <si>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</si>
  <si>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</si>
  <si>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</si>
  <si>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</si>
  <si>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</si>
  <si>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</si>
  <si>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</si>
  <si>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</si>
  <si>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</si>
  <si>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</si>
  <si>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</si>
  <si>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</si>
  <si>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</si>
  <si>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</si>
  <si>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</si>
  <si>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</si>
  <si>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</si>
  <si>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</si>
  <si>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</si>
  <si>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</si>
  <si>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</si>
  <si>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</si>
  <si>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</si>
  <si>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</si>
  <si>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</si>
  <si>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</si>
  <si>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</si>
  <si>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</si>
  <si>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</si>
  <si>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</si>
  <si>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</si>
  <si>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</si>
  <si>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</si>
  <si>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</si>
  <si>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</si>
  <si>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</si>
  <si>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</si>
  <si>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</si>
  <si>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</si>
  <si>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</si>
  <si>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</si>
  <si>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</si>
  <si>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</si>
  <si>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</si>
  <si>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</si>
  <si>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</si>
  <si>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</si>
  <si>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</si>
  <si>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</si>
  <si>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</si>
  <si>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</si>
  <si>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</si>
  <si>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</si>
  <si>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</si>
  <si>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</si>
  <si>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</si>
  <si>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</si>
  <si>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</si>
  <si>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</si>
  <si>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</si>
  <si>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</si>
  <si>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</si>
  <si>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</si>
  <si>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</si>
  <si>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</si>
  <si>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</si>
  <si>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</si>
  <si>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</si>
  <si>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</si>
  <si>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</si>
  <si>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</si>
  <si>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</si>
  <si>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</si>
  <si>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</si>
  <si>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</si>
  <si>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</si>
  <si>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</si>
  <si>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</si>
  <si>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</si>
  <si>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</si>
  <si>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</si>
  <si>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</si>
  <si>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</si>
  <si>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</si>
  <si>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</si>
  <si>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</si>
  <si>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</si>
  <si>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</si>
  <si>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</si>
  <si>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</si>
  <si>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</si>
  <si>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</si>
  <si>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</si>
  <si>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</si>
  <si>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</si>
  <si>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</si>
  <si>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</si>
  <si>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</si>
  <si>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</si>
  <si>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</si>
  <si>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</si>
  <si>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</si>
  <si>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</si>
  <si>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</si>
  <si>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</si>
  <si>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</si>
  <si>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</si>
  <si>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</si>
  <si>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</si>
  <si>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</si>
  <si>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</si>
  <si>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</si>
  <si>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</si>
  <si>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</si>
  <si>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</si>
  <si>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</si>
  <si>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</si>
  <si>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</si>
  <si>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</si>
  <si>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</si>
  <si>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</si>
  <si>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</si>
  <si>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</si>
  <si>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</si>
  <si>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</si>
  <si>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</si>
  <si>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</si>
  <si>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</si>
  <si>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</si>
  <si>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</si>
  <si>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</si>
  <si>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</si>
  <si>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</si>
  <si>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</si>
  <si>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</si>
  <si>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</si>
  <si>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</si>
  <si>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</si>
  <si>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</si>
  <si>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</si>
  <si>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</si>
  <si>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</si>
  <si>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</si>
  <si>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</si>
  <si>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</si>
  <si>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</si>
  <si>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</si>
  <si>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</si>
  <si>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</si>
  <si>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</si>
  <si>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</si>
  <si>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</si>
  <si>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</si>
  <si>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</si>
  <si>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</si>
  <si>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</si>
  <si>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</si>
  <si>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</si>
  <si>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</si>
  <si>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</si>
  <si>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</si>
  <si>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</si>
  <si>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</si>
  <si>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</si>
  <si>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</si>
  <si>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</si>
  <si>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</si>
  <si>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</si>
  <si>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</si>
  <si>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</si>
  <si>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</si>
  <si>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</si>
  <si>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</si>
  <si>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</si>
  <si>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</si>
  <si>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</si>
  <si>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</si>
  <si>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</si>
  <si>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</si>
  <si>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</si>
  <si>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</si>
  <si>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</si>
  <si>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</si>
  <si>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</si>
  <si>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</si>
  <si>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</si>
  <si>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</si>
  <si>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</si>
  <si>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</si>
  <si>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</si>
  <si>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</si>
  <si>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</si>
  <si>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</si>
  <si>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</si>
  <si>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</si>
  <si>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</si>
  <si>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</si>
  <si>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</si>
  <si>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</si>
  <si>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</si>
  <si>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</si>
  <si>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</si>
  <si>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</si>
  <si>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</si>
  <si>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</si>
  <si>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</si>
  <si>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</si>
  <si>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</si>
  <si>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</si>
  <si>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</si>
  <si>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</si>
  <si>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</si>
  <si>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</si>
  <si>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</si>
  <si>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</si>
  <si>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</si>
  <si>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</si>
  <si>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</si>
  <si>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</si>
  <si>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</si>
  <si>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</si>
  <si>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</si>
  <si>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</si>
  <si>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</si>
  <si>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</si>
  <si>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</si>
  <si>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</si>
  <si>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</si>
  <si>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</si>
  <si>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</si>
  <si>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</si>
  <si>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</si>
  <si>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</si>
  <si>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</si>
  <si>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</si>
  <si>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</si>
  <si>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</si>
  <si>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</si>
  <si>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</si>
  <si>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</si>
  <si>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</si>
  <si>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</si>
  <si>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</si>
  <si>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</si>
  <si>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</si>
  <si>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</si>
  <si>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</si>
  <si>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</si>
  <si>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</si>
  <si>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</si>
  <si>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</si>
  <si>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</si>
  <si>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</si>
  <si>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</si>
  <si>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</si>
  <si>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</si>
  <si>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</si>
  <si>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</si>
  <si>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</si>
  <si>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</si>
  <si>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</si>
  <si>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</si>
  <si>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</si>
  <si>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</si>
  <si>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</si>
  <si>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</si>
  <si>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</si>
  <si>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</si>
  <si>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</si>
  <si>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</si>
  <si>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</si>
  <si>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</si>
  <si>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</si>
  <si>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</si>
  <si>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</si>
  <si>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</si>
  <si>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</si>
  <si>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</si>
  <si>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</si>
  <si>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</si>
  <si>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</si>
  <si>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</si>
  <si>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</si>
  <si>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</si>
  <si>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</si>
  <si>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</si>
  <si>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</si>
  <si>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</si>
  <si>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</si>
  <si>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</si>
  <si>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</si>
  <si>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</si>
  <si>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</si>
  <si>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</si>
  <si>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</si>
  <si>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</si>
  <si>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</si>
  <si>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</si>
  <si>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</si>
  <si>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</si>
  <si>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</si>
  <si>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</si>
  <si>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</si>
  <si>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</si>
  <si>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</si>
  <si>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</si>
  <si>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</si>
  <si>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</si>
  <si>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</si>
  <si>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</si>
  <si>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</si>
  <si>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</si>
  <si>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</si>
  <si>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</si>
  <si>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</si>
  <si>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</si>
  <si>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</si>
  <si>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</si>
  <si>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</si>
  <si>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</si>
  <si>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</si>
  <si>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</si>
  <si>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</si>
  <si>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</si>
  <si>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</si>
  <si>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</si>
  <si>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</si>
  <si>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</si>
  <si>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</si>
  <si>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</si>
  <si>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</si>
  <si>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</si>
  <si>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</si>
  <si>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</si>
  <si>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</si>
  <si>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</si>
  <si>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</si>
  <si>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</si>
  <si>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</si>
  <si>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</si>
  <si>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</si>
  <si>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</si>
  <si>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</si>
  <si>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</si>
  <si>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</si>
  <si>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</si>
  <si>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</si>
  <si>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</si>
  <si>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</si>
  <si>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</si>
  <si>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</si>
  <si>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</si>
  <si>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</si>
  <si>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</si>
  <si>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</si>
  <si>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</si>
  <si>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</si>
  <si>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</si>
  <si>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</si>
  <si>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</si>
  <si>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</si>
  <si>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</si>
  <si>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</si>
  <si>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</si>
  <si>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</si>
  <si>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</si>
  <si>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</si>
  <si>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</si>
  <si>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</si>
  <si>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</si>
  <si>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</si>
  <si>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</si>
  <si>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</si>
  <si>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</si>
  <si>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</si>
  <si>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</si>
  <si>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</si>
  <si>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</si>
  <si>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</si>
  <si>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</si>
  <si>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</si>
  <si>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</si>
  <si>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</si>
  <si>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</si>
  <si>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</si>
  <si>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</si>
  <si>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</si>
  <si>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</si>
  <si>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</si>
  <si>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</si>
  <si>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</si>
  <si>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</si>
  <si>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</si>
  <si>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</si>
  <si>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</si>
  <si>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</si>
  <si>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</si>
  <si>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</si>
  <si>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</si>
  <si>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</si>
  <si>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</si>
  <si>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</si>
  <si>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</si>
  <si>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</si>
  <si>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</si>
  <si>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</si>
  <si>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</si>
  <si>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</si>
  <si>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</si>
  <si>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</si>
  <si>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</si>
  <si>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</si>
  <si>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</si>
  <si>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</si>
  <si>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</si>
  <si>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</si>
  <si>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</si>
  <si>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</si>
  <si>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</si>
  <si>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</si>
  <si>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</si>
  <si>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</si>
  <si>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</si>
  <si>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</si>
  <si>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</si>
  <si>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</si>
  <si>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</si>
  <si>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</si>
  <si>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</si>
  <si>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</si>
  <si>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</si>
  <si>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</si>
  <si>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</si>
  <si>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</si>
  <si>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</si>
  <si>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</si>
  <si>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</si>
  <si>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</si>
  <si>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</si>
  <si>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</si>
  <si>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</si>
  <si>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</si>
  <si>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</si>
  <si>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</si>
  <si>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</si>
  <si>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</si>
  <si>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</si>
  <si>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</si>
  <si>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</si>
  <si>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</si>
  <si>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</si>
  <si>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</si>
  <si>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</si>
  <si>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</si>
  <si>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</si>
  <si>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</si>
  <si>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</si>
  <si>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</si>
  <si>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</si>
  <si>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</si>
  <si>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</si>
  <si>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</si>
  <si>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</si>
  <si>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</si>
  <si>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</si>
  <si>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</si>
  <si>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</si>
  <si>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</si>
  <si>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</si>
  <si>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</si>
  <si>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</si>
  <si>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</si>
  <si>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</si>
  <si>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</si>
  <si>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</si>
  <si>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</si>
  <si>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</si>
  <si>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</si>
  <si>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</si>
  <si>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</si>
  <si>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</si>
  <si>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</si>
  <si>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</si>
  <si>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</si>
  <si>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</si>
  <si>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</si>
  <si>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</si>
  <si>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</si>
  <si>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</si>
  <si>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</si>
  <si>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</si>
  <si>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</si>
  <si>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</si>
  <si>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</si>
  <si>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FORESIGHT FINISHING LLC</t>
  </si>
  <si>
    <t>MARK WILLIAMS</t>
  </si>
  <si>
    <t>MARK@FORESIGHTFINISHING.COM</t>
  </si>
  <si>
    <t>480-200-1934</t>
  </si>
  <si>
    <t>EHS MANAGER</t>
  </si>
  <si>
    <t>MARK@FORESIGHTFINISH.COM</t>
  </si>
  <si>
    <t>4802001934</t>
  </si>
  <si>
    <t>Yes as the final finish</t>
  </si>
  <si>
    <t xml:space="preserve">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			</t>
  </si>
  <si>
    <t>Tin is solely manufactured from recycled and scrap sources.</t>
  </si>
  <si>
    <t>Potassium Gold Cyanide (PGC) is solely manufactured from recycled and scrap sources.</t>
  </si>
  <si>
    <t>100%</t>
  </si>
  <si>
    <t>https://www.foresightfinishing.com/index.php/accreditations</t>
  </si>
  <si>
    <t>METAL SURFACE FINISH</t>
  </si>
  <si>
    <t>GOLD ELECTROPLATING</t>
  </si>
  <si>
    <t>TIN ELECTROPLATING</t>
  </si>
  <si>
    <t>SOLDER TESTING</t>
  </si>
  <si>
    <t>TIN/LEAD SOLDER TEST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</si>
</sst>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6">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66" fillId="0" borderId="0" applyNumberFormat="0" applyFill="0" applyBorder="0">
      <protection locked="0"/>
    </xf>
    <xf numFmtId="0" fontId="1" fillId="0" borderId="0"/>
    <xf numFmtId="0" fontId="1" fillId="0" borderId="0"/>
  </cellStyleXfs>
  <cellXfs count="40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48" xfId="0" applyBorder="1" applyAlignment="1" applyProtection="1">
      <alignment horizontal="left" vertical="center" wrapText="1"/>
      <protection locked="0" hidden="1"/>
    </xf>
    <xf numFmtId="49" fontId="0" fillId="0" borderId="19" xfId="0" applyNumberFormat="1" applyBorder="1" applyProtection="1">
      <protection locked="0"/>
    </xf>
    <xf numFmtId="0" fontId="0" fillId="0" borderId="48" xfId="0" applyBorder="1" applyAlignment="1" applyProtection="1">
      <alignment horizontal="left" vertical="center" wrapText="1"/>
      <protection locked="0"/>
    </xf>
    <xf numFmtId="0" fontId="15" fillId="33" borderId="22" xfId="0"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cellXfs>
  <cellStyles count="596">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593" xr:uid="{E584DEFB-093E-472B-B06F-EF5407BC2C84}"/>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5" xr:uid="{9220EB2B-A910-47BC-8B19-E5E01A7275DC}"/>
    <cellStyle name="Normal 9 3" xfId="594" xr:uid="{76071036-D92C-4EDC-8C51-B28D7293ECB2}"/>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ARK@FORESIGHTFINISHING.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K@FORESIGHTFINISH.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192546B-936F-44F2-87CA-2574BCD5FD0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4E91C32-1CDC-469A-ADA3-485BD834FCF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2" zoomScalePageLayoutView="70" workbookViewId="0">
      <selection activeCell="G80" sqref="G8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491</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45455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t="s">
        <v>15862</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t="s">
        <v>15862</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15863</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15863</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484</v>
      </c>
      <c r="E51" s="327"/>
      <c r="F51" s="47"/>
      <c r="G51" s="328" t="s">
        <v>15864</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484</v>
      </c>
      <c r="E52" s="327"/>
      <c r="F52" s="47"/>
      <c r="G52" s="328" t="s">
        <v>15865</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15867</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484</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G77:J77"/>
    <mergeCell ref="D8:J8"/>
    <mergeCell ref="D18:J18"/>
    <mergeCell ref="D17:J17"/>
    <mergeCell ref="D15:J15"/>
    <mergeCell ref="D16:J16"/>
    <mergeCell ref="D19:J19"/>
    <mergeCell ref="D20:J20"/>
    <mergeCell ref="D21:J21"/>
    <mergeCell ref="G45:J45"/>
    <mergeCell ref="G39:J39"/>
    <mergeCell ref="D26:E26"/>
    <mergeCell ref="D27:E27"/>
    <mergeCell ref="D22:E22"/>
    <mergeCell ref="B24:J24"/>
    <mergeCell ref="D31:E31"/>
    <mergeCell ref="D50:E50"/>
    <mergeCell ref="D37:E37"/>
    <mergeCell ref="D32:E32"/>
    <mergeCell ref="D43:E43"/>
    <mergeCell ref="D44:E44"/>
    <mergeCell ref="G44:J44"/>
    <mergeCell ref="D45:E45"/>
    <mergeCell ref="D46:E46"/>
    <mergeCell ref="G46:J46"/>
    <mergeCell ref="D47:E47"/>
    <mergeCell ref="G47:J47"/>
    <mergeCell ref="D35:E35"/>
    <mergeCell ref="G38:J38"/>
    <mergeCell ref="D39:E39"/>
    <mergeCell ref="D49:E49"/>
    <mergeCell ref="G35:J35"/>
    <mergeCell ref="D25:E25"/>
    <mergeCell ref="A1:K1"/>
    <mergeCell ref="D2:J2"/>
    <mergeCell ref="B4:H4"/>
    <mergeCell ref="D10:J10"/>
    <mergeCell ref="D14:J14"/>
    <mergeCell ref="D13:J13"/>
    <mergeCell ref="F3:H3"/>
    <mergeCell ref="I4:J4"/>
    <mergeCell ref="D9:G9"/>
    <mergeCell ref="B7:J7"/>
    <mergeCell ref="B10:B11"/>
    <mergeCell ref="B6:J6"/>
    <mergeCell ref="D38:E38"/>
    <mergeCell ref="G32:J32"/>
    <mergeCell ref="G29:J29"/>
    <mergeCell ref="D57:E57"/>
    <mergeCell ref="G27:J27"/>
    <mergeCell ref="G41:J41"/>
    <mergeCell ref="D40:E40"/>
    <mergeCell ref="D41:E41"/>
    <mergeCell ref="G50:J50"/>
    <mergeCell ref="D51:E51"/>
    <mergeCell ref="G40:J40"/>
    <mergeCell ref="D69:E69"/>
    <mergeCell ref="D68:E68"/>
    <mergeCell ref="G62:J62"/>
    <mergeCell ref="D52:E52"/>
    <mergeCell ref="G57:J57"/>
    <mergeCell ref="G58:J58"/>
    <mergeCell ref="G59:J59"/>
    <mergeCell ref="D58:E58"/>
    <mergeCell ref="D55:E55"/>
    <mergeCell ref="D53:E53"/>
    <mergeCell ref="G52:J52"/>
    <mergeCell ref="G51:J51"/>
    <mergeCell ref="D11:J11"/>
    <mergeCell ref="D34:E34"/>
    <mergeCell ref="D33:E33"/>
    <mergeCell ref="G34:J34"/>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83:E83"/>
    <mergeCell ref="D71:E71"/>
    <mergeCell ref="G75:J75"/>
    <mergeCell ref="D70:E70"/>
    <mergeCell ref="D75:E75"/>
    <mergeCell ref="B73:J7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7F03CED-0822-4231-998F-557D605A8CD7}"/>
    <hyperlink ref="D20" r:id="rId4" xr:uid="{77ED6584-3ED1-4DA9-8128-D983E579EF7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D6" sqref="D6:D1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400" t="s">
        <v>1767</v>
      </c>
      <c r="B5" s="399" t="s">
        <v>1120</v>
      </c>
      <c r="C5" s="186" t="str">
        <f ca="1">IF(LEN(A5)=0,"",INDEX('Smelter Look-up'!$C:$C,MATCH($A5,'Smelter Look-up'!$E:$E,0)))</f>
        <v>Metallic Resources, Inc.</v>
      </c>
      <c r="D5" s="401" t="s">
        <v>2133</v>
      </c>
      <c r="E5" s="182" t="str">
        <f ca="1">IF(ISERROR($V5),"",OFFSET('Smelter Look-up'!$D$4,$V5-4,0)&amp;"")</f>
        <v>UNITED STATES OF AMERICA</v>
      </c>
      <c r="F5" s="182" t="str">
        <f ca="1">IF(ISERROR($V5),"",OFFSET('Smelter Look-up'!$E$4,$V5-4,0))</f>
        <v>CID001142</v>
      </c>
      <c r="G5" s="182" t="str">
        <f ca="1">IF(C5=$X$4,IF(ISERROR($V5),"Enter smelter details","RMI"),IF(ISERROR($V5),"",OFFSET('Smelter Look-up'!$F$4,$V5-4,0)))</f>
        <v>RMI</v>
      </c>
      <c r="H5" s="183">
        <f ca="1">IF(ISERROR($V5),"",OFFSET('Smelter Look-up'!$G$4,$V5-4,0))</f>
        <v>0</v>
      </c>
      <c r="I5" s="184" t="str">
        <f ca="1">IF(ISERROR($V5),"",OFFSET('Smelter Look-up'!$H$4,$V5-4,0))</f>
        <v>Twinsburg</v>
      </c>
      <c r="J5" s="184" t="str">
        <f ca="1">IF(ISERROR($V5),"",OFFSET('Smelter Look-up'!$I$4,$V5-4,0))</f>
        <v>Ohio</v>
      </c>
      <c r="K5" s="224"/>
      <c r="L5" s="224"/>
      <c r="M5" s="224"/>
      <c r="N5" s="224"/>
      <c r="O5" s="224"/>
      <c r="P5" s="185"/>
      <c r="Q5" s="225"/>
      <c r="R5" s="182" t="str">
        <f ca="1">IF(ISERROR($V5),"",OFFSET('Smelter Look-up'!$C$4,$V5-4,0)&amp;"")</f>
        <v>Metallic Resources, Inc.</v>
      </c>
      <c r="S5" s="181" t="str">
        <f ca="1">IF(B5="","",IF(ISERROR(MATCH($E5,CL,0)),"Unknown",INDIRECT("'C'!$A$"&amp;MATCH($E5,CL,0)+1)))</f>
        <v>US</v>
      </c>
      <c r="T5" s="181" t="str">
        <f ca="1">IF(B5="","",IF(ISERROR(MATCH($J5,SorP!$B$1:$B$6226,0)),"",INDIRECT("'SorP'!$A$"&amp;MATCH($S5&amp;$J5,SorP!C:C,0))))</f>
        <v>US-OH</v>
      </c>
      <c r="U5" s="201"/>
      <c r="V5" s="226">
        <f ca="1">IF(C5="",NA(),IF(OR(C5="Smelter not listed",C5="Smelter not yet identified"),MATCH($B5&amp;$D5,'Smelter Look-up'!$J:$J,0),MATCH($B5&amp;$C5,'Smelter Look-up'!$J:$J,0)))</f>
        <v>479</v>
      </c>
      <c r="X5" s="227">
        <f t="shared" ref="X5" ca="1" si="0">IF(AND(C5="Smelter not listed",OR(LEN(D5)=0,LEN(E5)=0)),1,0)</f>
        <v>0</v>
      </c>
      <c r="AB5" s="228" t="str">
        <f t="shared" ref="AB5" ca="1" si="1">B5&amp;C5</f>
        <v>TinMetallic Resources, Inc.</v>
      </c>
    </row>
    <row r="6" spans="1:34" s="227" customFormat="1" ht="20.100000000000001" customHeight="1">
      <c r="A6" s="400" t="s">
        <v>702</v>
      </c>
      <c r="B6" s="399" t="s">
        <v>1119</v>
      </c>
      <c r="C6" s="186" t="str">
        <f ca="1">IF(LEN(A6)=0,"",INDEX('Smelter Look-up'!$C:$C,MATCH($A6,'Smelter Look-up'!$E:$E,0)))</f>
        <v>Metalor USA Refining Corporation</v>
      </c>
      <c r="D6" s="230"/>
      <c r="E6" s="182" t="str">
        <f ca="1">IF(ISERROR($V6),"",OFFSET('Smelter Look-up'!$D$4,$V6-4,0)&amp;"")</f>
        <v>UNITED STATES OF AMERICA</v>
      </c>
      <c r="F6" s="182" t="str">
        <f ca="1">IF(ISERROR($V6),"",OFFSET('Smelter Look-up'!$E$4,$V6-4,0))</f>
        <v>CID001157</v>
      </c>
      <c r="G6" s="182" t="str">
        <f ca="1">IF(C6=$X$4,IF(ISERROR($V6),"Enter smelter details","RMI"),IF(ISERROR($V6),"",OFFSET('Smelter Look-up'!$F$4,$V6-4,0)))</f>
        <v>RMI</v>
      </c>
      <c r="H6" s="183">
        <f ca="1">IF(ISERROR($V6),"",OFFSET('Smelter Look-up'!$G$4,$V6-4,0))</f>
        <v>0</v>
      </c>
      <c r="I6" s="184" t="str">
        <f ca="1">IF(ISERROR($V6),"",OFFSET('Smelter Look-up'!$H$4,$V6-4,0))</f>
        <v>North Attleboro</v>
      </c>
      <c r="J6" s="184" t="str">
        <f ca="1">IF(ISERROR($V6),"",OFFSET('Smelter Look-up'!$I$4,$V6-4,0))</f>
        <v>Massachusetts</v>
      </c>
      <c r="K6" s="224"/>
      <c r="L6" s="224"/>
      <c r="M6" s="224"/>
      <c r="N6" s="224"/>
      <c r="O6" s="224"/>
      <c r="P6" s="185"/>
      <c r="Q6" s="225"/>
      <c r="R6" s="182" t="str">
        <f ca="1">IF(ISERROR($V6),"",OFFSET('Smelter Look-up'!$C$4,$V6-4,0)&amp;"")</f>
        <v>Metalor USA Refining Corporation</v>
      </c>
      <c r="S6" s="181" t="str">
        <f t="shared" ref="S6:S37" ca="1" si="2">IF(B6="","",IF(ISERROR(MATCH($E6,CL,0)),"Unknown",INDIRECT("'C'!$A$"&amp;MATCH($E6,CL,0)+1)))</f>
        <v>US</v>
      </c>
      <c r="T6" s="181" t="str">
        <f ca="1">IF(B6="","",IF(ISERROR(MATCH($J6,SorP!$B$1:$B$6226,0)),"",INDIRECT("'SorP'!$A$"&amp;MATCH($S6&amp;$J6,SorP!C:C,0))))</f>
        <v>US-MA</v>
      </c>
      <c r="U6" s="201"/>
      <c r="V6" s="226">
        <f ca="1">IF(C6="",NA(),IF(OR(C6="Smelter not listed",C6="Smelter not yet identified"),MATCH($B6&amp;$D6,'Smelter Look-up'!$J:$J,0),MATCH($B6&amp;$C6,'Smelter Look-up'!$J:$J,0)))</f>
        <v>187</v>
      </c>
      <c r="X6" s="227">
        <f t="shared" ref="X6:X37" ca="1" si="3">IF(AND(C6="Smelter not listed",OR(LEN(D6)=0,LEN(E6)=0)),1,0)</f>
        <v>0</v>
      </c>
      <c r="AB6" s="228" t="str">
        <f t="shared" ref="AB6:AB37" ca="1" si="4">B6&amp;C6</f>
        <v>GoldMetalor USA Refining Corporation</v>
      </c>
    </row>
    <row r="7" spans="1:34" s="227" customFormat="1" ht="20.100000000000001" customHeight="1">
      <c r="A7" s="400" t="s">
        <v>774</v>
      </c>
      <c r="B7" s="399" t="s">
        <v>1120</v>
      </c>
      <c r="C7" s="186" t="str">
        <f ca="1">IF(LEN(A7)=0,"",INDEX('Smelter Look-up'!$C:$C,MATCH($A7,'Smelter Look-up'!$E:$E,0)))</f>
        <v>PT Mitra Stania Prima</v>
      </c>
      <c r="D7" s="230"/>
      <c r="E7" s="182" t="str">
        <f ca="1">IF(ISERROR($V7),"",OFFSET('Smelter Look-up'!$D$4,$V7-4,0)&amp;"")</f>
        <v>INDONESIA</v>
      </c>
      <c r="F7" s="182" t="str">
        <f ca="1">IF(ISERROR($V7),"",OFFSET('Smelter Look-up'!$E$4,$V7-4,0))</f>
        <v>CID001453</v>
      </c>
      <c r="G7" s="182" t="str">
        <f ca="1">IF(C7=$X$4,IF(ISERROR($V7),"Enter smelter details","RMI"),IF(ISERROR($V7),"",OFFSET('Smelter Look-up'!$F$4,$V7-4,0)))</f>
        <v>RMI</v>
      </c>
      <c r="H7" s="183">
        <f ca="1">IF(ISERROR($V7),"",OFFSET('Smelter Look-up'!$G$4,$V7-4,0))</f>
        <v>0</v>
      </c>
      <c r="I7" s="184" t="str">
        <f ca="1">IF(ISERROR($V7),"",OFFSET('Smelter Look-up'!$H$4,$V7-4,0))</f>
        <v>Sungailiat</v>
      </c>
      <c r="J7" s="184" t="str">
        <f ca="1">IF(ISERROR($V7),"",OFFSET('Smelter Look-up'!$I$4,$V7-4,0))</f>
        <v>Kepulauan Bangka Belitung</v>
      </c>
      <c r="K7" s="224"/>
      <c r="L7" s="224"/>
      <c r="M7" s="224"/>
      <c r="N7" s="224"/>
      <c r="O7" s="224"/>
      <c r="P7" s="185"/>
      <c r="Q7" s="225"/>
      <c r="R7" s="182" t="str">
        <f ca="1">IF(ISERROR($V7),"",OFFSET('Smelter Look-up'!$C$4,$V7-4,0)&amp;"")</f>
        <v>PT Mitra Stania Prima</v>
      </c>
      <c r="S7" s="181" t="str">
        <f t="shared" ca="1" si="2"/>
        <v>ID</v>
      </c>
      <c r="T7" s="181" t="str">
        <f ca="1">IF(B7="","",IF(ISERROR(MATCH($J7,SorP!$B$1:$B$6226,0)),"",INDIRECT("'SorP'!$A$"&amp;MATCH($S7&amp;$J7,SorP!C:C,0))))</f>
        <v>ID-BB</v>
      </c>
      <c r="U7" s="201"/>
      <c r="V7" s="226">
        <f ca="1">IF(C7="",NA(),IF(OR(C7="Smelter not listed",C7="Smelter not yet identified"),MATCH($B7&amp;$D7,'Smelter Look-up'!$J:$J,0),MATCH($B7&amp;$C7,'Smelter Look-up'!$J:$J,0)))</f>
        <v>518</v>
      </c>
      <c r="X7" s="227">
        <f t="shared" ca="1" si="3"/>
        <v>0</v>
      </c>
      <c r="AB7" s="228" t="str">
        <f t="shared" ca="1" si="4"/>
        <v>TinPT Mitra Stania Prima</v>
      </c>
    </row>
    <row r="8" spans="1:34" s="227" customFormat="1" ht="20.100000000000001" customHeight="1">
      <c r="A8" s="400" t="s">
        <v>768</v>
      </c>
      <c r="B8" s="399" t="s">
        <v>1120</v>
      </c>
      <c r="C8" s="186" t="str">
        <f ca="1">IF(LEN(A8)=0,"",INDEX('Smelter Look-up'!$C:$C,MATCH($A8,'Smelter Look-up'!$E:$E,0)))</f>
        <v>Minsur</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c r="L8" s="224"/>
      <c r="M8" s="224"/>
      <c r="N8" s="224"/>
      <c r="O8" s="224"/>
      <c r="P8" s="185"/>
      <c r="Q8" s="225"/>
      <c r="R8" s="182" t="str">
        <f ca="1">IF(ISERROR($V8),"",OFFSET('Smelter Look-up'!$C$4,$V8-4,0)&amp;"")</f>
        <v>Minsur</v>
      </c>
      <c r="S8" s="181" t="str">
        <f t="shared" ca="1" si="2"/>
        <v>PE</v>
      </c>
      <c r="T8" s="181" t="str">
        <f ca="1">IF(B8="","",IF(ISERROR(MATCH($J8,SorP!$B$1:$B$6226,0)),"",INDIRECT("'SorP'!$A$"&amp;MATCH($S8&amp;$J8,SorP!C:C,0))))</f>
        <v>PE-ICA</v>
      </c>
      <c r="U8" s="201"/>
      <c r="V8" s="226">
        <f ca="1">IF(C8="",NA(),IF(OR(C8="Smelter not listed",C8="Smelter not yet identified"),MATCH($B8&amp;$D8,'Smelter Look-up'!$J:$J,0),MATCH($B8&amp;$C8,'Smelter Look-up'!$J:$J,0)))</f>
        <v>487</v>
      </c>
      <c r="X8" s="227">
        <f t="shared" ca="1" si="3"/>
        <v>0</v>
      </c>
      <c r="AB8" s="228" t="str">
        <f t="shared" ca="1" si="4"/>
        <v>TinMinsur</v>
      </c>
    </row>
    <row r="9" spans="1:34" s="227" customFormat="1" ht="20.100000000000001" customHeight="1">
      <c r="A9" s="400" t="s">
        <v>767</v>
      </c>
      <c r="B9" s="399" t="s">
        <v>1120</v>
      </c>
      <c r="C9" s="186" t="str">
        <f ca="1">IF(LEN(A9)=0,"",INDEX('Smelter Look-up'!$C:$C,MATCH($A9,'Smelter Look-up'!$E:$E,0)))</f>
        <v>Mineracao Taboca S.A.</v>
      </c>
      <c r="D9" s="230"/>
      <c r="E9" s="182" t="str">
        <f ca="1">IF(ISERROR($V9),"",OFFSET('Smelter Look-up'!$D$4,$V9-4,0)&amp;"")</f>
        <v>BRAZIL</v>
      </c>
      <c r="F9" s="182" t="str">
        <f ca="1">IF(ISERROR($V9),"",OFFSET('Smelter Look-up'!$E$4,$V9-4,0))</f>
        <v>CID001173</v>
      </c>
      <c r="G9" s="182" t="str">
        <f ca="1">IF(C9=$X$4,IF(ISERROR($V9),"Enter smelter details","RMI"),IF(ISERROR($V9),"",OFFSET('Smelter Look-up'!$F$4,$V9-4,0)))</f>
        <v>RMI</v>
      </c>
      <c r="H9" s="183">
        <f ca="1">IF(ISERROR($V9),"",OFFSET('Smelter Look-up'!$G$4,$V9-4,0))</f>
        <v>0</v>
      </c>
      <c r="I9" s="184" t="str">
        <f ca="1">IF(ISERROR($V9),"",OFFSET('Smelter Look-up'!$H$4,$V9-4,0))</f>
        <v>Bairro Guarapiranga</v>
      </c>
      <c r="J9" s="184" t="str">
        <f ca="1">IF(ISERROR($V9),"",OFFSET('Smelter Look-up'!$I$4,$V9-4,0))</f>
        <v>São Paulo</v>
      </c>
      <c r="K9" s="224"/>
      <c r="L9" s="224"/>
      <c r="M9" s="224"/>
      <c r="N9" s="224"/>
      <c r="O9" s="224"/>
      <c r="P9" s="185"/>
      <c r="Q9" s="225"/>
      <c r="R9" s="182" t="str">
        <f ca="1">IF(ISERROR($V9),"",OFFSET('Smelter Look-up'!$C$4,$V9-4,0)&amp;"")</f>
        <v>Mineracao Taboca S.A.</v>
      </c>
      <c r="S9" s="181" t="str">
        <f t="shared" ca="1" si="2"/>
        <v>BR</v>
      </c>
      <c r="T9" s="181" t="str">
        <f ca="1">IF(B9="","",IF(ISERROR(MATCH($J9,SorP!$B$1:$B$6226,0)),"",INDIRECT("'SorP'!$A$"&amp;MATCH($S9&amp;$J9,SorP!C:C,0))))</f>
        <v>BR-SP</v>
      </c>
      <c r="U9" s="201"/>
      <c r="V9" s="226">
        <f ca="1">IF(C9="",NA(),IF(OR(C9="Smelter not listed",C9="Smelter not yet identified"),MATCH($B9&amp;$D9,'Smelter Look-up'!$J:$J,0),MATCH($B9&amp;$C9,'Smelter Look-up'!$J:$J,0)))</f>
        <v>482</v>
      </c>
      <c r="X9" s="227">
        <f t="shared" ca="1" si="3"/>
        <v>0</v>
      </c>
      <c r="AB9" s="228" t="str">
        <f t="shared" ca="1" si="4"/>
        <v>TinMineracao Taboca S.A.</v>
      </c>
    </row>
    <row r="10" spans="1:34" s="227" customFormat="1" ht="20.100000000000001" customHeight="1">
      <c r="A10" s="400" t="s">
        <v>780</v>
      </c>
      <c r="B10" s="399" t="s">
        <v>1120</v>
      </c>
      <c r="C10" s="186" t="str">
        <f ca="1">IF(LEN(A10)=0,"",INDEX('Smelter Look-up'!$C:$C,MATCH($A10,'Smelter Look-up'!$E:$E,0)))</f>
        <v>White Solder Metalurgia e Mineracao Ltda.</v>
      </c>
      <c r="D10" s="230"/>
      <c r="E10" s="182" t="str">
        <f ca="1">IF(ISERROR($V10),"",OFFSET('Smelter Look-up'!$D$4,$V10-4,0)&amp;"")</f>
        <v>BRAZIL</v>
      </c>
      <c r="F10" s="182" t="str">
        <f ca="1">IF(ISERROR($V10),"",OFFSET('Smelter Look-up'!$E$4,$V10-4,0))</f>
        <v>CID002036</v>
      </c>
      <c r="G10" s="182" t="str">
        <f ca="1">IF(C10=$X$4,IF(ISERROR($V10),"Enter smelter details","RMI"),IF(ISERROR($V10),"",OFFSET('Smelter Look-up'!$F$4,$V10-4,0)))</f>
        <v>RMI</v>
      </c>
      <c r="H10" s="183">
        <f ca="1">IF(ISERROR($V10),"",OFFSET('Smelter Look-up'!$G$4,$V10-4,0))</f>
        <v>0</v>
      </c>
      <c r="I10" s="184" t="str">
        <f ca="1">IF(ISERROR($V10),"",OFFSET('Smelter Look-up'!$H$4,$V10-4,0))</f>
        <v>Ariquemes</v>
      </c>
      <c r="J10" s="184" t="str">
        <f ca="1">IF(ISERROR($V10),"",OFFSET('Smelter Look-up'!$I$4,$V10-4,0))</f>
        <v>Rondônia</v>
      </c>
      <c r="K10" s="224"/>
      <c r="L10" s="224"/>
      <c r="M10" s="224"/>
      <c r="N10" s="224"/>
      <c r="O10" s="224"/>
      <c r="P10" s="185"/>
      <c r="Q10" s="225"/>
      <c r="R10" s="182" t="str">
        <f ca="1">IF(ISERROR($V10),"",OFFSET('Smelter Look-up'!$C$4,$V10-4,0)&amp;"")</f>
        <v>White Solder Metalurgia e Mineracao Ltda.</v>
      </c>
      <c r="S10" s="181" t="str">
        <f t="shared" ca="1" si="2"/>
        <v>BR</v>
      </c>
      <c r="T10" s="181" t="str">
        <f ca="1">IF(B10="","",IF(ISERROR(MATCH($J10,SorP!$B$1:$B$6226,0)),"",INDIRECT("'SorP'!$A$"&amp;MATCH($S10&amp;$J10,SorP!C:C,0))))</f>
        <v>BR-RO</v>
      </c>
      <c r="U10" s="201"/>
      <c r="V10" s="226">
        <f ca="1">IF(C10="",NA(),IF(OR(C10="Smelter not listed",C10="Smelter not yet identified"),MATCH($B10&amp;$D10,'Smelter Look-up'!$J:$J,0),MATCH($B10&amp;$C10,'Smelter Look-up'!$J:$J,0)))</f>
        <v>556</v>
      </c>
      <c r="X10" s="227">
        <f t="shared" ca="1" si="3"/>
        <v>0</v>
      </c>
      <c r="AB10" s="228" t="str">
        <f t="shared" ca="1" si="4"/>
        <v>TinWhite Solder Metalurgia e Mineracao Ltda.</v>
      </c>
    </row>
    <row r="11" spans="1:34" s="227" customFormat="1" ht="20.100000000000001" customHeight="1">
      <c r="A11" s="400" t="s">
        <v>772</v>
      </c>
      <c r="B11" s="399" t="s">
        <v>1120</v>
      </c>
      <c r="C11" s="186" t="str">
        <f ca="1">IF(LEN(A11)=0,"",INDEX('Smelter Look-up'!$C:$C,MATCH($A11,'Smelter Look-up'!$E:$E,0)))</f>
        <v>Operaciones Metalurgicas S.A.</v>
      </c>
      <c r="D11" s="230"/>
      <c r="E11" s="182" t="str">
        <f ca="1">IF(ISERROR($V11),"",OFFSET('Smelter Look-up'!$D$4,$V11-4,0)&amp;"")</f>
        <v>BOLIVIA (PLURINATIONAL STATE OF)</v>
      </c>
      <c r="F11" s="182" t="str">
        <f ca="1">IF(ISERROR($V11),"",OFFSET('Smelter Look-up'!$E$4,$V11-4,0))</f>
        <v>CID001337</v>
      </c>
      <c r="G11" s="182" t="str">
        <f ca="1">IF(C11=$X$4,IF(ISERROR($V11),"Enter smelter details","RMI"),IF(ISERROR($V11),"",OFFSET('Smelter Look-up'!$F$4,$V11-4,0)))</f>
        <v>RMI</v>
      </c>
      <c r="H11" s="183">
        <f ca="1">IF(ISERROR($V11),"",OFFSET('Smelter Look-up'!$G$4,$V11-4,0))</f>
        <v>0</v>
      </c>
      <c r="I11" s="184" t="str">
        <f ca="1">IF(ISERROR($V11),"",OFFSET('Smelter Look-up'!$H$4,$V11-4,0))</f>
        <v>Oruro</v>
      </c>
      <c r="J11" s="184" t="str">
        <f ca="1">IF(ISERROR($V11),"",OFFSET('Smelter Look-up'!$I$4,$V11-4,0))</f>
        <v>Oruro</v>
      </c>
      <c r="K11" s="224"/>
      <c r="L11" s="224"/>
      <c r="M11" s="224"/>
      <c r="N11" s="224"/>
      <c r="O11" s="224"/>
      <c r="P11" s="185"/>
      <c r="Q11" s="225"/>
      <c r="R11" s="182" t="str">
        <f ca="1">IF(ISERROR($V11),"",OFFSET('Smelter Look-up'!$C$4,$V11-4,0)&amp;"")</f>
        <v>Operaciones Metalurgicas S.A.</v>
      </c>
      <c r="S11" s="181" t="str">
        <f t="shared" ca="1" si="2"/>
        <v>BO</v>
      </c>
      <c r="T11" s="181" t="str">
        <f ca="1">IF(B11="","",IF(ISERROR(MATCH($J11,SorP!$B$1:$B$6226,0)),"",INDIRECT("'SorP'!$A$"&amp;MATCH($S11&amp;$J11,SorP!C:C,0))))</f>
        <v>BO-O</v>
      </c>
      <c r="U11" s="201"/>
      <c r="V11" s="226">
        <f ca="1">IF(C11="",NA(),IF(OR(C11="Smelter not listed",C11="Smelter not yet identified"),MATCH($B11&amp;$D11,'Smelter Look-up'!$J:$J,0),MATCH($B11&amp;$C11,'Smelter Look-up'!$J:$J,0)))</f>
        <v>499</v>
      </c>
      <c r="X11" s="227">
        <f t="shared" ca="1" si="3"/>
        <v>0</v>
      </c>
      <c r="AB11" s="228" t="str">
        <f t="shared" ca="1" si="4"/>
        <v>TinOperaciones Metalurgicas S.A.</v>
      </c>
    </row>
    <row r="12" spans="1:34" s="227" customFormat="1" ht="20.100000000000001" customHeight="1">
      <c r="A12" s="400" t="s">
        <v>759</v>
      </c>
      <c r="B12" s="399" t="s">
        <v>1120</v>
      </c>
      <c r="C12" s="186" t="str">
        <f ca="1">IF(LEN(A12)=0,"",INDEX('Smelter Look-up'!$C:$C,MATCH($A12,'Smelter Look-up'!$E:$E,0)))</f>
        <v>EM Vinto</v>
      </c>
      <c r="D12" s="230"/>
      <c r="E12" s="182" t="str">
        <f ca="1">IF(ISERROR($V12),"",OFFSET('Smelter Look-up'!$D$4,$V12-4,0)&amp;"")</f>
        <v>BOLIVIA (PLURINATIONAL STATE OF)</v>
      </c>
      <c r="F12" s="182" t="str">
        <f ca="1">IF(ISERROR($V12),"",OFFSET('Smelter Look-up'!$E$4,$V12-4,0))</f>
        <v>CID000438</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4"/>
      <c r="L12" s="224"/>
      <c r="M12" s="224"/>
      <c r="N12" s="224"/>
      <c r="O12" s="224"/>
      <c r="P12" s="185"/>
      <c r="Q12" s="225"/>
      <c r="R12" s="182" t="str">
        <f ca="1">IF(ISERROR($V12),"",OFFSET('Smelter Look-up'!$C$4,$V12-4,0)&amp;"")</f>
        <v>EM Vinto</v>
      </c>
      <c r="S12" s="181" t="str">
        <f t="shared" ca="1" si="2"/>
        <v>BO</v>
      </c>
      <c r="T12" s="181" t="str">
        <f ca="1">IF(B12="","",IF(ISERROR(MATCH($J12,SorP!$B$1:$B$6226,0)),"",INDIRECT("'SorP'!$A$"&amp;MATCH($S12&amp;$J12,SorP!C:C,0))))</f>
        <v>BO-O</v>
      </c>
      <c r="U12" s="201"/>
      <c r="V12" s="226">
        <f ca="1">IF(C12="",NA(),IF(OR(C12="Smelter not listed",C12="Smelter not yet identified"),MATCH($B12&amp;$D12,'Smelter Look-up'!$J:$J,0),MATCH($B12&amp;$C12,'Smelter Look-up'!$J:$J,0)))</f>
        <v>433</v>
      </c>
      <c r="X12" s="227">
        <f t="shared" ca="1" si="3"/>
        <v>0</v>
      </c>
      <c r="AB12" s="228" t="str">
        <f t="shared" ca="1" si="4"/>
        <v>TinEM Vinto</v>
      </c>
    </row>
    <row r="13" spans="1:34" s="227" customFormat="1" ht="20.100000000000001" customHeight="1">
      <c r="A13" s="400" t="s">
        <v>794</v>
      </c>
      <c r="B13" s="399" t="s">
        <v>1120</v>
      </c>
      <c r="C13" s="186" t="str">
        <f ca="1">IF(LEN(A13)=0,"",INDEX('Smelter Look-up'!$C:$C,MATCH($A13,'Smelter Look-up'!$E:$E,0)))</f>
        <v>PT Timah Tbk Kundur</v>
      </c>
      <c r="D13" s="230"/>
      <c r="E13" s="182" t="str">
        <f ca="1">IF(ISERROR($V13),"",OFFSET('Smelter Look-up'!$D$4,$V13-4,0)&amp;"")</f>
        <v>INDONESIA</v>
      </c>
      <c r="F13" s="182" t="str">
        <f ca="1">IF(ISERROR($V13),"",OFFSET('Smelter Look-up'!$E$4,$V13-4,0))</f>
        <v>CID001477</v>
      </c>
      <c r="G13" s="182" t="str">
        <f ca="1">IF(C13=$X$4,IF(ISERROR($V13),"Enter smelter details","RMI"),IF(ISERROR($V13),"",OFFSET('Smelter Look-up'!$F$4,$V13-4,0)))</f>
        <v>RMI</v>
      </c>
      <c r="H13" s="183">
        <f ca="1">IF(ISERROR($V13),"",OFFSET('Smelter Look-up'!$G$4,$V13-4,0))</f>
        <v>0</v>
      </c>
      <c r="I13" s="184" t="str">
        <f ca="1">IF(ISERROR($V13),"",OFFSET('Smelter Look-up'!$H$4,$V13-4,0))</f>
        <v>Kundur</v>
      </c>
      <c r="J13" s="184" t="str">
        <f ca="1">IF(ISERROR($V13),"",OFFSET('Smelter Look-up'!$I$4,$V13-4,0))</f>
        <v>Riau</v>
      </c>
      <c r="K13" s="224"/>
      <c r="L13" s="224"/>
      <c r="M13" s="224"/>
      <c r="N13" s="224"/>
      <c r="O13" s="224"/>
      <c r="P13" s="185"/>
      <c r="Q13" s="225"/>
      <c r="R13" s="182" t="str">
        <f ca="1">IF(ISERROR($V13),"",OFFSET('Smelter Look-up'!$C$4,$V13-4,0)&amp;"")</f>
        <v>PT Timah Tbk Kundur</v>
      </c>
      <c r="S13" s="181" t="str">
        <f t="shared" ca="1" si="2"/>
        <v>ID</v>
      </c>
      <c r="T13" s="181" t="str">
        <f ca="1">IF(B13="","",IF(ISERROR(MATCH($J13,SorP!$B$1:$B$6226,0)),"",INDIRECT("'SorP'!$A$"&amp;MATCH($S13&amp;$J13,SorP!C:C,0))))</f>
        <v>ID-RI</v>
      </c>
      <c r="U13" s="201"/>
      <c r="V13" s="226">
        <f ca="1">IF(C13="",NA(),IF(OR(C13="Smelter not listed",C13="Smelter not yet identified"),MATCH($B13&amp;$D13,'Smelter Look-up'!$J:$J,0),MATCH($B13&amp;$C13,'Smelter Look-up'!$J:$J,0)))</f>
        <v>532</v>
      </c>
      <c r="X13" s="227">
        <f t="shared" ca="1" si="3"/>
        <v>0</v>
      </c>
      <c r="AB13" s="228" t="str">
        <f t="shared" ca="1" si="4"/>
        <v>TinPT Timah Tbk Kundur</v>
      </c>
    </row>
    <row r="14" spans="1:34" s="227" customFormat="1" ht="20.100000000000001" customHeight="1">
      <c r="A14" s="400" t="s">
        <v>776</v>
      </c>
      <c r="B14" s="399" t="s">
        <v>1120</v>
      </c>
      <c r="C14" s="186" t="str">
        <f ca="1">IF(LEN(A14)=0,"",INDEX('Smelter Look-up'!$C:$C,MATCH($A14,'Smelter Look-up'!$E:$E,0)))</f>
        <v>PT Timah Tbk Mentok</v>
      </c>
      <c r="D14" s="230"/>
      <c r="E14" s="182" t="str">
        <f ca="1">IF(ISERROR($V14),"",OFFSET('Smelter Look-up'!$D$4,$V14-4,0)&amp;"")</f>
        <v>INDONESIA</v>
      </c>
      <c r="F14" s="182" t="str">
        <f ca="1">IF(ISERROR($V14),"",OFFSET('Smelter Look-up'!$E$4,$V14-4,0))</f>
        <v>CID001482</v>
      </c>
      <c r="G14" s="182" t="str">
        <f ca="1">IF(C14=$X$4,IF(ISERROR($V14),"Enter smelter details","RMI"),IF(ISERROR($V14),"",OFFSET('Smelter Look-up'!$F$4,$V14-4,0)))</f>
        <v>RMI</v>
      </c>
      <c r="H14" s="183">
        <f ca="1">IF(ISERROR($V14),"",OFFSET('Smelter Look-up'!$G$4,$V14-4,0))</f>
        <v>0</v>
      </c>
      <c r="I14" s="184" t="str">
        <f ca="1">IF(ISERROR($V14),"",OFFSET('Smelter Look-up'!$H$4,$V14-4,0))</f>
        <v>Mentok</v>
      </c>
      <c r="J14" s="184" t="str">
        <f ca="1">IF(ISERROR($V14),"",OFFSET('Smelter Look-up'!$I$4,$V14-4,0))</f>
        <v>Kepulauan Bangka Belitung</v>
      </c>
      <c r="K14" s="224"/>
      <c r="L14" s="224"/>
      <c r="M14" s="224"/>
      <c r="N14" s="224"/>
      <c r="O14" s="224"/>
      <c r="P14" s="185"/>
      <c r="Q14" s="225"/>
      <c r="R14" s="182" t="str">
        <f ca="1">IF(ISERROR($V14),"",OFFSET('Smelter Look-up'!$C$4,$V14-4,0)&amp;"")</f>
        <v>PT Timah Tbk Mentok</v>
      </c>
      <c r="S14" s="181" t="str">
        <f t="shared" ca="1" si="2"/>
        <v>ID</v>
      </c>
      <c r="T14" s="181" t="str">
        <f ca="1">IF(B14="","",IF(ISERROR(MATCH($J14,SorP!$B$1:$B$6226,0)),"",INDIRECT("'SorP'!$A$"&amp;MATCH($S14&amp;$J14,SorP!C:C,0))))</f>
        <v>ID-BB</v>
      </c>
      <c r="U14" s="201"/>
      <c r="V14" s="226">
        <f ca="1">IF(C14="",NA(),IF(OR(C14="Smelter not listed",C14="Smelter not yet identified"),MATCH($B14&amp;$D14,'Smelter Look-up'!$J:$J,0),MATCH($B14&amp;$C14,'Smelter Look-up'!$J:$J,0)))</f>
        <v>533</v>
      </c>
      <c r="X14" s="227">
        <f t="shared" ca="1" si="3"/>
        <v>0</v>
      </c>
      <c r="AB14" s="228" t="str">
        <f t="shared" ca="1" si="4"/>
        <v>TinPT Timah Tbk Mentok</v>
      </c>
    </row>
    <row r="15" spans="1:34" s="227" customFormat="1" ht="20.100000000000001" customHeight="1">
      <c r="A15" s="400" t="s">
        <v>779</v>
      </c>
      <c r="B15" s="399" t="s">
        <v>1120</v>
      </c>
      <c r="C15" s="186" t="str">
        <f ca="1">IF(LEN(A15)=0,"",INDEX('Smelter Look-up'!$C:$C,MATCH($A15,'Smelter Look-up'!$E:$E,0)))</f>
        <v>Thaisarco</v>
      </c>
      <c r="D15" s="230"/>
      <c r="E15" s="182" t="str">
        <f ca="1">IF(ISERROR($V15),"",OFFSET('Smelter Look-up'!$D$4,$V15-4,0)&amp;"")</f>
        <v>THAILAND</v>
      </c>
      <c r="F15" s="182" t="str">
        <f ca="1">IF(ISERROR($V15),"",OFFSET('Smelter Look-up'!$E$4,$V15-4,0))</f>
        <v>CID001898</v>
      </c>
      <c r="G15" s="182" t="str">
        <f ca="1">IF(C15=$X$4,IF(ISERROR($V15),"Enter smelter details","RMI"),IF(ISERROR($V15),"",OFFSET('Smelter Look-up'!$F$4,$V15-4,0)))</f>
        <v>RMI</v>
      </c>
      <c r="H15" s="183">
        <f ca="1">IF(ISERROR($V15),"",OFFSET('Smelter Look-up'!$G$4,$V15-4,0))</f>
        <v>0</v>
      </c>
      <c r="I15" s="184" t="str">
        <f ca="1">IF(ISERROR($V15),"",OFFSET('Smelter Look-up'!$H$4,$V15-4,0))</f>
        <v>Amphur Muang</v>
      </c>
      <c r="J15" s="184" t="str">
        <f ca="1">IF(ISERROR($V15),"",OFFSET('Smelter Look-up'!$I$4,$V15-4,0))</f>
        <v>Phuket</v>
      </c>
      <c r="K15" s="224"/>
      <c r="L15" s="224"/>
      <c r="M15" s="224"/>
      <c r="N15" s="224"/>
      <c r="O15" s="224"/>
      <c r="P15" s="185"/>
      <c r="Q15" s="225"/>
      <c r="R15" s="182" t="str">
        <f ca="1">IF(ISERROR($V15),"",OFFSET('Smelter Look-up'!$C$4,$V15-4,0)&amp;"")</f>
        <v>Thaisarco</v>
      </c>
      <c r="S15" s="181" t="str">
        <f t="shared" ca="1" si="2"/>
        <v>TH</v>
      </c>
      <c r="T15" s="181" t="str">
        <f ca="1">IF(B15="","",IF(ISERROR(MATCH($J15,SorP!$B$1:$B$6226,0)),"",INDIRECT("'SorP'!$A$"&amp;MATCH($S15&amp;$J15,SorP!C:C,0))))</f>
        <v>TH-83</v>
      </c>
      <c r="U15" s="201"/>
      <c r="V15" s="226">
        <f ca="1">IF(C15="",NA(),IF(OR(C15="Smelter not listed",C15="Smelter not yet identified"),MATCH($B15&amp;$D15,'Smelter Look-up'!$J:$J,0),MATCH($B15&amp;$C15,'Smelter Look-up'!$J:$J,0)))</f>
        <v>547</v>
      </c>
      <c r="X15" s="227">
        <f t="shared" ca="1" si="3"/>
        <v>0</v>
      </c>
      <c r="AB15" s="228" t="str">
        <f t="shared" ca="1" si="4"/>
        <v>TinThaisarco</v>
      </c>
    </row>
    <row r="16" spans="1:34" s="227" customFormat="1" ht="20.100000000000001" customHeight="1">
      <c r="A16" s="400" t="s">
        <v>13161</v>
      </c>
      <c r="B16" s="399" t="s">
        <v>1120</v>
      </c>
      <c r="C16" s="186" t="str">
        <f ca="1">IF(LEN(A16)=0,"",INDEX('Smelter Look-up'!$C:$C,MATCH($A16,'Smelter Look-up'!$E:$E,0)))</f>
        <v>Tin Technology &amp; Refining</v>
      </c>
      <c r="D16" s="230"/>
      <c r="E16" s="182" t="str">
        <f ca="1">IF(ISERROR($V16),"",OFFSET('Smelter Look-up'!$D$4,$V16-4,0)&amp;"")</f>
        <v>UNITED STATES OF AMERICA</v>
      </c>
      <c r="F16" s="182" t="str">
        <f ca="1">IF(ISERROR($V16),"",OFFSET('Smelter Look-up'!$E$4,$V16-4,0))</f>
        <v>CID003325</v>
      </c>
      <c r="G16" s="182" t="str">
        <f ca="1">IF(C16=$X$4,IF(ISERROR($V16),"Enter smelter details","RMI"),IF(ISERROR($V16),"",OFFSET('Smelter Look-up'!$F$4,$V16-4,0)))</f>
        <v>RMI</v>
      </c>
      <c r="H16" s="183">
        <f ca="1">IF(ISERROR($V16),"",OFFSET('Smelter Look-up'!$G$4,$V16-4,0))</f>
        <v>0</v>
      </c>
      <c r="I16" s="184" t="str">
        <f ca="1">IF(ISERROR($V16),"",OFFSET('Smelter Look-up'!$H$4,$V16-4,0))</f>
        <v>West Chester</v>
      </c>
      <c r="J16" s="184" t="str">
        <f ca="1">IF(ISERROR($V16),"",OFFSET('Smelter Look-up'!$I$4,$V16-4,0))</f>
        <v>Pennsylvania</v>
      </c>
      <c r="K16" s="224"/>
      <c r="L16" s="224"/>
      <c r="M16" s="224"/>
      <c r="N16" s="224"/>
      <c r="O16" s="224"/>
      <c r="P16" s="185"/>
      <c r="Q16" s="225"/>
      <c r="R16" s="182" t="str">
        <f ca="1">IF(ISERROR($V16),"",OFFSET('Smelter Look-up'!$C$4,$V16-4,0)&amp;"")</f>
        <v>Tin Technology &amp; Refining</v>
      </c>
      <c r="S16" s="181" t="str">
        <f t="shared" ca="1" si="2"/>
        <v>US</v>
      </c>
      <c r="T16" s="181" t="str">
        <f ca="1">IF(B16="","",IF(ISERROR(MATCH($J16,SorP!$B$1:$B$6226,0)),"",INDIRECT("'SorP'!$A$"&amp;MATCH($S16&amp;$J16,SorP!C:C,0))))</f>
        <v>US-PA</v>
      </c>
      <c r="U16" s="201"/>
      <c r="V16" s="226">
        <f ca="1">IF(C16="",NA(),IF(OR(C16="Smelter not listed",C16="Smelter not yet identified"),MATCH($B16&amp;$D16,'Smelter Look-up'!$J:$J,0),MATCH($B16&amp;$C16,'Smelter Look-up'!$J:$J,0)))</f>
        <v>551</v>
      </c>
      <c r="X16" s="227">
        <f t="shared" ca="1" si="3"/>
        <v>0</v>
      </c>
      <c r="AB16" s="228" t="str">
        <f t="shared" ca="1" si="4"/>
        <v>TinTin Technology &amp; Refining</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03705D3-D3B3-4348-8862-C406AEBCEEFA}"/>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B81" sqref="B8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FORESIGHT FINISHING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MARK WILLIAMS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MARK@FORESIGHTFINISHING.COM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480-200-1934</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MARK WILLIAMS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MARK@FORESIGHTFINISH.COM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45455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https://www.foresightfinishing.com/index.php/accreditations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C8"/>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403" t="s">
        <v>15868</v>
      </c>
      <c r="C6" s="402" t="s">
        <v>15869</v>
      </c>
      <c r="D6" s="98"/>
      <c r="E6" s="276"/>
    </row>
    <row r="7" spans="1:6" ht="15.75">
      <c r="A7" s="129"/>
      <c r="B7" s="403" t="s">
        <v>15868</v>
      </c>
      <c r="C7" s="402" t="s">
        <v>15870</v>
      </c>
      <c r="D7" s="98"/>
      <c r="E7" s="276"/>
    </row>
    <row r="8" spans="1:6" ht="15.75">
      <c r="A8" s="129"/>
      <c r="B8" s="403" t="s">
        <v>15871</v>
      </c>
      <c r="C8" s="402" t="s">
        <v>15872</v>
      </c>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Mark Williams</cp:lastModifiedBy>
  <cp:lastPrinted>2015-04-21T20:47:43Z</cp:lastPrinted>
  <dcterms:created xsi:type="dcterms:W3CDTF">2010-06-21T21:00:23Z</dcterms:created>
  <dcterms:modified xsi:type="dcterms:W3CDTF">2024-06-12T20:10:13Z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